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REK\Onderzoeken\2022 Onderzoeksprogramma\Doeltreffendheid Subsidiebeleid (Zaaknummer 178136)\6- Nota van bevindingen\Subsidieregister\Geverifieerd\"/>
    </mc:Choice>
  </mc:AlternateContent>
  <bookViews>
    <workbookView xWindow="0" yWindow="0" windowWidth="25230" windowHeight="10920" tabRatio="877" activeTab="4"/>
  </bookViews>
  <sheets>
    <sheet name="Download" sheetId="34" r:id="rId1"/>
    <sheet name="Totaal" sheetId="16" r:id="rId2"/>
    <sheet name="H1" sheetId="19" r:id="rId3"/>
    <sheet name="H2" sheetId="1" r:id="rId4"/>
    <sheet name="Blad1" sheetId="35" r:id="rId5"/>
    <sheet name="H3" sheetId="10" r:id="rId6"/>
    <sheet name="H4" sheetId="5" r:id="rId7"/>
    <sheet name="H5" sheetId="15" r:id="rId8"/>
    <sheet name="H7" sheetId="8" r:id="rId9"/>
    <sheet name="H8" sheetId="3" r:id="rId10"/>
    <sheet name="H9" sheetId="20" r:id="rId11"/>
    <sheet name="H12" sheetId="17" r:id="rId12"/>
    <sheet name="H13" sheetId="9" r:id="rId13"/>
    <sheet name="H16" sheetId="14" r:id="rId14"/>
    <sheet name="H17" sheetId="13" r:id="rId15"/>
    <sheet name="H19" sheetId="2" r:id="rId16"/>
    <sheet name="H22" sheetId="6" r:id="rId17"/>
    <sheet name="H23" sheetId="28" r:id="rId18"/>
    <sheet name="SVNL" sheetId="7" r:id="rId19"/>
    <sheet name="SKNL" sheetId="11" r:id="rId20"/>
    <sheet name="Corona" sheetId="12" r:id="rId21"/>
  </sheets>
  <definedNames>
    <definedName name="_xlnm._FilterDatabase" localSheetId="20" hidden="1">Corona!$B$1:$H$1</definedName>
    <definedName name="_xlnm._FilterDatabase" localSheetId="0" hidden="1">Download!$A$1:$E$476</definedName>
    <definedName name="_xlnm._FilterDatabase" localSheetId="2" hidden="1">'H1'!$B$1:$H$144</definedName>
    <definedName name="_xlnm._FilterDatabase" localSheetId="11" hidden="1">'H12'!$B$1:$H$1</definedName>
    <definedName name="_xlnm._FilterDatabase" localSheetId="12" hidden="1">'H13'!$B$1:$H$1</definedName>
    <definedName name="_xlnm._FilterDatabase" localSheetId="13" hidden="1">'H16'!$B$1:$H$1</definedName>
    <definedName name="_xlnm._FilterDatabase" localSheetId="15" hidden="1">'H19'!$B$1:$H$140</definedName>
    <definedName name="_xlnm._FilterDatabase" localSheetId="3" hidden="1">'H2'!$B$1:$H$1</definedName>
    <definedName name="_xlnm._FilterDatabase" localSheetId="16" hidden="1">'H22'!$B$1:$H$1</definedName>
    <definedName name="_xlnm._FilterDatabase" localSheetId="17" hidden="1">'H23'!$B$1:$H$1</definedName>
    <definedName name="_xlnm._FilterDatabase" localSheetId="5" hidden="1">'H3'!$B$1:$H$24</definedName>
    <definedName name="_xlnm._FilterDatabase" localSheetId="6" hidden="1">'H4'!$B$1:$H$1</definedName>
    <definedName name="_xlnm._FilterDatabase" localSheetId="7" hidden="1">'H5'!$B$1:$H$1</definedName>
    <definedName name="_xlnm._FilterDatabase" localSheetId="8" hidden="1">'H7'!$B$1:$H$1</definedName>
    <definedName name="_xlnm._FilterDatabase" localSheetId="9" hidden="1">'H8'!$B$1:$H$1</definedName>
    <definedName name="_xlnm._FilterDatabase" localSheetId="10" hidden="1">'H9'!$B$1:$H$1</definedName>
    <definedName name="_xlnm._FilterDatabase" localSheetId="19" hidden="1">SKNL!$B$1:$H$1</definedName>
    <definedName name="_xlnm._FilterDatabase" localSheetId="18" hidden="1">SVNL!$B$1:$H$1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6" l="1"/>
  <c r="D2" i="16" l="1"/>
  <c r="D143" i="19"/>
  <c r="C2" i="16" s="1"/>
  <c r="D4" i="16" l="1"/>
  <c r="D13" i="16" l="1"/>
  <c r="D16" i="16"/>
  <c r="D5" i="16"/>
  <c r="D6" i="28"/>
  <c r="C16" i="16" s="1"/>
  <c r="C13" i="16"/>
  <c r="C17" i="16"/>
  <c r="D34" i="13"/>
  <c r="G91" i="19"/>
  <c r="G141" i="19"/>
  <c r="F24" i="19"/>
  <c r="E111" i="19"/>
  <c r="F112" i="19"/>
  <c r="F3" i="19"/>
  <c r="G7" i="6" l="1"/>
  <c r="F7" i="6"/>
  <c r="E7" i="6"/>
  <c r="G6" i="6"/>
  <c r="F6" i="6"/>
  <c r="E6" i="6"/>
  <c r="G5" i="6"/>
  <c r="F5" i="6"/>
  <c r="E5" i="6"/>
  <c r="G4" i="6"/>
  <c r="F4" i="6"/>
  <c r="E4" i="6"/>
  <c r="G3" i="6"/>
  <c r="F3" i="6"/>
  <c r="E3" i="6"/>
  <c r="G2" i="6"/>
  <c r="F2" i="6"/>
  <c r="E2" i="6"/>
  <c r="G24" i="13"/>
  <c r="F24" i="13"/>
  <c r="E24" i="13"/>
  <c r="G16" i="13"/>
  <c r="F16" i="13"/>
  <c r="E16" i="13"/>
  <c r="G15" i="13"/>
  <c r="F15" i="13"/>
  <c r="E15" i="13"/>
  <c r="G14" i="13"/>
  <c r="F14" i="13"/>
  <c r="E14" i="13"/>
  <c r="G13" i="13"/>
  <c r="F13" i="13"/>
  <c r="E13" i="13"/>
  <c r="G12" i="13"/>
  <c r="F12" i="13"/>
  <c r="E12" i="13"/>
  <c r="G11" i="13"/>
  <c r="F11" i="13"/>
  <c r="E11" i="13"/>
  <c r="G10" i="13"/>
  <c r="F10" i="13"/>
  <c r="E10" i="13"/>
  <c r="G9" i="13"/>
  <c r="F9" i="13"/>
  <c r="E9" i="13"/>
  <c r="G8" i="13"/>
  <c r="F8" i="13"/>
  <c r="E8" i="13"/>
  <c r="G7" i="13"/>
  <c r="F7" i="13"/>
  <c r="E7" i="13"/>
  <c r="G6" i="13"/>
  <c r="F6" i="13"/>
  <c r="E6" i="13"/>
  <c r="G4" i="13"/>
  <c r="F4" i="13"/>
  <c r="E4" i="13"/>
  <c r="G3" i="13"/>
  <c r="F3" i="13"/>
  <c r="E3" i="13"/>
  <c r="G2" i="13"/>
  <c r="F2" i="13"/>
  <c r="E2" i="13"/>
  <c r="G8" i="14"/>
  <c r="F8" i="14"/>
  <c r="E8" i="14"/>
  <c r="G6" i="14"/>
  <c r="F6" i="14"/>
  <c r="E6" i="14"/>
  <c r="G5" i="14"/>
  <c r="F5" i="14"/>
  <c r="E5" i="14"/>
  <c r="G4" i="14"/>
  <c r="F4" i="14"/>
  <c r="E4" i="14"/>
  <c r="G3" i="14"/>
  <c r="F3" i="14"/>
  <c r="E3" i="14"/>
  <c r="G2" i="14"/>
  <c r="F2" i="14"/>
  <c r="E2" i="14"/>
  <c r="G5" i="9"/>
  <c r="E5" i="9"/>
  <c r="G4" i="9"/>
  <c r="E4" i="9"/>
  <c r="G3" i="9"/>
  <c r="E3" i="9"/>
  <c r="G2" i="9"/>
  <c r="F2" i="9"/>
  <c r="E2" i="9"/>
  <c r="G8" i="17"/>
  <c r="F8" i="17"/>
  <c r="E8" i="17"/>
  <c r="G7" i="17"/>
  <c r="F7" i="17"/>
  <c r="E7" i="17"/>
  <c r="G6" i="17"/>
  <c r="F6" i="17"/>
  <c r="E6" i="17"/>
  <c r="G5" i="17"/>
  <c r="F5" i="17"/>
  <c r="E5" i="17"/>
  <c r="G4" i="17"/>
  <c r="E4" i="17"/>
  <c r="G3" i="17"/>
  <c r="E3" i="17"/>
  <c r="G2" i="17"/>
  <c r="E2" i="17"/>
  <c r="G10" i="20"/>
  <c r="E10" i="20"/>
  <c r="G8" i="20"/>
  <c r="E8" i="20"/>
  <c r="G7" i="20"/>
  <c r="E7" i="20"/>
  <c r="G6" i="20"/>
  <c r="E6" i="20"/>
  <c r="G5" i="20"/>
  <c r="E5" i="20"/>
  <c r="G4" i="20"/>
  <c r="E4" i="20"/>
  <c r="G3" i="20"/>
  <c r="E3" i="20"/>
  <c r="G2" i="20"/>
  <c r="E2" i="20"/>
  <c r="E8" i="3"/>
  <c r="F8" i="3"/>
  <c r="G8" i="3"/>
  <c r="E9" i="3"/>
  <c r="G9" i="3"/>
  <c r="E10" i="3"/>
  <c r="G10" i="3"/>
  <c r="E11" i="3"/>
  <c r="F11" i="3"/>
  <c r="G11" i="3"/>
  <c r="E12" i="3"/>
  <c r="G12" i="3"/>
  <c r="E13" i="3"/>
  <c r="G13" i="3"/>
  <c r="E14" i="3"/>
  <c r="F14" i="3"/>
  <c r="G14" i="3"/>
  <c r="E15" i="3"/>
  <c r="G15" i="3"/>
  <c r="E16" i="3"/>
  <c r="G16" i="3"/>
  <c r="E17" i="3"/>
  <c r="G17" i="3"/>
  <c r="E18" i="3"/>
  <c r="G18" i="3"/>
  <c r="E19" i="3"/>
  <c r="F19" i="3"/>
  <c r="G19" i="3"/>
  <c r="E20" i="3"/>
  <c r="G20" i="3"/>
  <c r="E21" i="3"/>
  <c r="G21" i="3"/>
  <c r="E22" i="3"/>
  <c r="G22" i="3"/>
  <c r="E23" i="3"/>
  <c r="G23" i="3"/>
  <c r="E24" i="3"/>
  <c r="F24" i="3"/>
  <c r="G24" i="3"/>
  <c r="E25" i="3"/>
  <c r="F25" i="3"/>
  <c r="G25" i="3"/>
  <c r="E26" i="3"/>
  <c r="F26" i="3"/>
  <c r="G26" i="3"/>
  <c r="E27" i="3"/>
  <c r="F27" i="3"/>
  <c r="G27" i="3"/>
  <c r="E28" i="3"/>
  <c r="F28" i="3"/>
  <c r="G28" i="3"/>
  <c r="E29" i="3"/>
  <c r="F29" i="3"/>
  <c r="G29" i="3"/>
  <c r="E30" i="3"/>
  <c r="F30" i="3"/>
  <c r="G30" i="3"/>
  <c r="E31" i="3"/>
  <c r="F31" i="3"/>
  <c r="G31" i="3"/>
  <c r="E32" i="3"/>
  <c r="F32" i="3"/>
  <c r="G32" i="3"/>
  <c r="E33" i="3"/>
  <c r="F33" i="3"/>
  <c r="G33" i="3"/>
  <c r="G7" i="3"/>
  <c r="F7" i="3"/>
  <c r="E7" i="3"/>
  <c r="G6" i="3"/>
  <c r="E6" i="3"/>
  <c r="G5" i="3"/>
  <c r="E5" i="3"/>
  <c r="G4" i="3"/>
  <c r="F4" i="3"/>
  <c r="E4" i="3"/>
  <c r="G3" i="3"/>
  <c r="F3" i="3"/>
  <c r="E3" i="3"/>
  <c r="G2" i="3"/>
  <c r="F2" i="3"/>
  <c r="E2" i="3"/>
  <c r="G4" i="8"/>
  <c r="G3" i="8"/>
  <c r="G2" i="8"/>
  <c r="D14" i="16" l="1"/>
  <c r="D476" i="34"/>
  <c r="D23" i="16" s="1"/>
  <c r="E476" i="34"/>
  <c r="C23" i="16" s="1"/>
  <c r="D19" i="16"/>
  <c r="D18" i="16"/>
  <c r="D17" i="16"/>
  <c r="D15" i="16"/>
  <c r="D12" i="16"/>
  <c r="D11" i="16"/>
  <c r="D10" i="16"/>
  <c r="D9" i="16"/>
  <c r="D8" i="16"/>
  <c r="D7" i="16"/>
  <c r="D6" i="16"/>
  <c r="D3" i="16"/>
  <c r="C19" i="16" l="1"/>
  <c r="D34" i="3"/>
  <c r="D24" i="10"/>
  <c r="D5" i="8"/>
  <c r="E16" i="16"/>
  <c r="D11" i="20"/>
  <c r="C9" i="16" s="1"/>
  <c r="E9" i="16" s="1"/>
  <c r="D21" i="16" l="1"/>
  <c r="D25" i="16" s="1"/>
  <c r="E2" i="16" l="1"/>
  <c r="C18" i="16"/>
  <c r="E18" i="16" s="1"/>
  <c r="C11" i="16"/>
  <c r="E11" i="16" s="1"/>
  <c r="E19" i="16" l="1"/>
  <c r="C4" i="16" l="1"/>
  <c r="E4" i="16" s="1"/>
  <c r="D9" i="17"/>
  <c r="C10" i="16" s="1"/>
  <c r="E10" i="16" s="1"/>
  <c r="D9" i="14"/>
  <c r="C12" i="16" s="1"/>
  <c r="E12" i="16" s="1"/>
  <c r="D18" i="1"/>
  <c r="C3" i="16" s="1"/>
  <c r="E3" i="16" s="1"/>
  <c r="D7" i="15"/>
  <c r="C6" i="16" s="1"/>
  <c r="E6" i="16" s="1"/>
  <c r="D8" i="12"/>
  <c r="D4" i="11"/>
  <c r="D6" i="9"/>
  <c r="C7" i="16"/>
  <c r="E7" i="16" s="1"/>
  <c r="D17" i="7"/>
  <c r="E17" i="16" s="1"/>
  <c r="D8" i="6"/>
  <c r="C15" i="16" s="1"/>
  <c r="E15" i="16" s="1"/>
  <c r="D27" i="5"/>
  <c r="C5" i="16" s="1"/>
  <c r="E5" i="16" s="1"/>
  <c r="C8" i="16"/>
  <c r="E8" i="16" s="1"/>
  <c r="D140" i="2"/>
  <c r="C14" i="16" s="1"/>
  <c r="E14" i="16" s="1"/>
  <c r="E13" i="16" l="1"/>
  <c r="C21" i="16" l="1"/>
  <c r="C25" i="16" l="1"/>
  <c r="E21" i="16"/>
</calcChain>
</file>

<file path=xl/sharedStrings.xml><?xml version="1.0" encoding="utf-8"?>
<sst xmlns="http://schemas.openxmlformats.org/spreadsheetml/2006/main" count="3164" uniqueCount="608">
  <si>
    <t>Integrale kosten subs. 2021 Stichting ZB</t>
  </si>
  <si>
    <t>Integrale kosten subs. 2021 Zeeuws Museum</t>
  </si>
  <si>
    <t>Integrale kostensubs. 2021 Roosevelt Institute for American Studies</t>
  </si>
  <si>
    <t>Integrale kostensubsidie 2021 N.V. Economische Impuls Zeeland</t>
  </si>
  <si>
    <t>Integrale kostensubsidie 2021 Veilig Verkeer Nederland, District Zeeland</t>
  </si>
  <si>
    <t>Integrale kostensubs. 2021 Samenwerkingsverband De Zeeuwse Natuur</t>
  </si>
  <si>
    <t>Integrale kostensubs. 2021 Zeeuwse Milieufederatie ZMf</t>
  </si>
  <si>
    <t>Integrale kostensubs. 2021 Theaterproductiehuis Zeelandia</t>
  </si>
  <si>
    <t>Integrale kosten subs. 2021 Film by the Sea</t>
  </si>
  <si>
    <t>Integrale kosten subs. 2021 Erfgoed Zeeland  (inclusief huur en exploitatie gebouw Schuitvlot)</t>
  </si>
  <si>
    <t>Integrale kosten subs. 2021 Faunabeheereenheid Zeeland</t>
  </si>
  <si>
    <t>Integrale kosten subs. 2021 SportZeeland</t>
  </si>
  <si>
    <t>Integrale kosten subs. 2021 Stichting Landschapsbeheer Zeeland</t>
  </si>
  <si>
    <t xml:space="preserve">Integrale kostensubs. 2022 Roosevelt Institute for American Studies </t>
  </si>
  <si>
    <t>Integrale kostensubs. 2022 Terra Maris</t>
  </si>
  <si>
    <t>Verhoging integrale kosten subs. 2021 Erfgoed Zeeland</t>
  </si>
  <si>
    <t>Subs. voor aanleg groen dak</t>
  </si>
  <si>
    <t>Subs. 2020 voor aanleg groen dak</t>
  </si>
  <si>
    <t>Subs. 2021 voor aanleg groen dak</t>
  </si>
  <si>
    <t>Subs. project VEVO 2021-2022</t>
  </si>
  <si>
    <t xml:space="preserve">Totaal </t>
  </si>
  <si>
    <t>Subs. Provinciale Impuls Woningmarkt</t>
  </si>
  <si>
    <t xml:space="preserve">Subs. Provinciale Impuls Woningmarkt </t>
  </si>
  <si>
    <t>Subs. Provinciale Impuls Woningmarkt - project Ankerhof 17 t/m 43 in Philippine</t>
  </si>
  <si>
    <t>Subs. Provinciale Impuls Woningmarkt - project Banckertlaan 3 t/m 19 oneven in Breskens</t>
  </si>
  <si>
    <t>Subs. Provinciale Impuls Woningmarkt - project Beatrixstraat 1, 3 en 7 in Kloosterzande</t>
  </si>
  <si>
    <t>Subs. Provinciale Impuls Woningmarkt - project Chopinstraat 13 t/m 23 in Axel</t>
  </si>
  <si>
    <t>Subs. Provinciale Impuls Woningmarkt - project Julianastraat 44 t/m 54 even in Sas van Gent</t>
  </si>
  <si>
    <t>Subs. Provinciale Impuls Woningmarkt - project Marijkestraat 2 en 4 in Sas van Gent</t>
  </si>
  <si>
    <t>Subs. Provinciale Impuls Woningmarkt - project Ravelijn 11 t/m 19 oneven in Sas van Gent</t>
  </si>
  <si>
    <t>Subs. Provinciale Impuls Woningmarkt - project Rozenstraat 3 t/m 33 in Kloosterzande</t>
  </si>
  <si>
    <t>Subs. Provinciale Impuls Woningmarkt - project woning Notendijk 25 in Terhole</t>
  </si>
  <si>
    <t>Subs. 2021 regionaal cultuurarrangement  Walcheren</t>
  </si>
  <si>
    <t>Subs. 2021 regionaal cultuurarrangement Oosterschelderegio</t>
  </si>
  <si>
    <t>Subs. 2021 regionaal cultuurarrangement Walcheren</t>
  </si>
  <si>
    <t>Subs. 2021 regionaal cultuurarrangement Zeeuws-Vlaanderen</t>
  </si>
  <si>
    <t xml:space="preserve">Subs. draaipremieregeling 2020 korenmolen </t>
  </si>
  <si>
    <t>Subs. draaipremieregeling 2020 korenmolen De Axelse Molen te Axel</t>
  </si>
  <si>
    <t>Subs. draaipremieregeling 2020 korenmolen De Blazekop te Ovezande</t>
  </si>
  <si>
    <t>Subs. draaipremieregeling 2020 korenmolen De Brak te Sluis</t>
  </si>
  <si>
    <t>Subs. draaipremieregeling 2020 korenmolen De Graanhalm te Burgh-Haamstede</t>
  </si>
  <si>
    <t>Subs. draaipremieregeling 2020 korenmolen De Hoed te Waarde</t>
  </si>
  <si>
    <t>Subs. draaipremieregeling 2020 korenmolen De Hulster molen te Schoondijke</t>
  </si>
  <si>
    <t>Subs. draaipremieregeling 2020 korenmolen De Jager te Oud-Vossemeer</t>
  </si>
  <si>
    <t>Subs. draaipremieregeling 2020 korenmolen De Korenbloem te Kortgene</t>
  </si>
  <si>
    <t>Subs. draaipremieregeling 2020 korenmolen De Korenhalm te 's-Gravenpolder</t>
  </si>
  <si>
    <t>Subs. draaipremieregeling 2020 korenmolen De Onderneming te Wissenkerke</t>
  </si>
  <si>
    <t>Subs. draaipremieregeling 2020 korenmolen De Vijf Gebroeders te Heinkenszand</t>
  </si>
  <si>
    <t>Subs. draaipremieregeling 2020 korenmolen De Zwaan te Kerkwerve</t>
  </si>
  <si>
    <t>Subs. draaipremieregeling 2020 korenmolen Nooitgedacht te Cadzand</t>
  </si>
  <si>
    <t>Subs. draaipremieregeling 2020 korenmolen Nooitgedacht te Eindewege</t>
  </si>
  <si>
    <t>Subs. draaipremieregeling 2020 korenmolen Oostmolen in Kloetinge</t>
  </si>
  <si>
    <t>Subs. draaipremieregeling 2020 korenmolen te Nieuwvliet</t>
  </si>
  <si>
    <t>Subs. draaipremieregeling 2020 korenmolen te Oosterland</t>
  </si>
  <si>
    <t>Subs. draaipremieregeling 2020 korenmolen te Zuidzande</t>
  </si>
  <si>
    <t>Subs. draaipremieregeling 2020 korenmolen Vogelzicht te Kuitaart</t>
  </si>
  <si>
    <t>Totaal</t>
  </si>
  <si>
    <t>Subs. draaipremieregeling 2020 korenmolen</t>
  </si>
  <si>
    <t>Subs. Hergebruik Leegstaande Panden voor Wonen</t>
  </si>
  <si>
    <t>Subs. Hergebruik Leegstaande Panden voor Wonen - project  Goudend 6-14 in Middelburg</t>
  </si>
  <si>
    <t>Subs. Hergebruik Leegstaande Panden voor Wonen - project  Kaai 16 in Aardenburg</t>
  </si>
  <si>
    <t>Subs. Hergebruik Leegstaande Panden voor Wonen - project Lange Bellingstraat 2 in Hulst</t>
  </si>
  <si>
    <t>Subs. Hergebruik Leegstaande Panden voor Wonen - project Noordstraat 39 in Terneuzen</t>
  </si>
  <si>
    <t>Subs. natuur- en landschapsbeheer SVNL 2017-2022; verhoging 2021 en 2022 i.v.m. areaalvergroting en toezichtsbijdrage</t>
  </si>
  <si>
    <t>Subs. natuur- en landschapsbeheer SVNL 2017-2022; verhoging 2021 en 2022 i.v.m. toezichtsbijdrage</t>
  </si>
  <si>
    <t>Subs. natuur- en landschapsbeheer SVNL 2017-2022; verhoging 2021 en 2022 i.v.m. wijziging percentage vergoeding</t>
  </si>
  <si>
    <t>Subs. natuur- en landschapsbeheer SVNL 2018-2023; verhoging 2021 t/m 2023 i.v.m. areaalvergroting en toezichtsbijdrage</t>
  </si>
  <si>
    <t>Subs. natuur- en landschapsbeheer SVNL 2018-2023; verhoging 2021 t/m 2023 i.v.m. toezichtsbijdrage</t>
  </si>
  <si>
    <t>Subs. natuur- en landschapsbeheer SVNL 2018-2023; verhoging 2021, 2022 en 2023 i.v.m. wijziging percentage vergoeding</t>
  </si>
  <si>
    <t>Subs. 2021 haalbaarheidsonderzoek Duurzaam geproduceerde graszoden</t>
  </si>
  <si>
    <t>Subs. 2021 haalbaarheidsonderzoek TechniekFabriek Zeeland</t>
  </si>
  <si>
    <t>Subs. 2021 haalbaarheidsonderzoek 'Zeeuwse Groene Compagnie'</t>
  </si>
  <si>
    <t>Subs. haalbaarheidsonderzoek 'Attracting young food professionals'</t>
  </si>
  <si>
    <t>Subs. haalbaarheidsonderzoek 'Circular Metal Recovery from AEC Bottom Ash'</t>
  </si>
  <si>
    <t>Subs. haalbaarheidsonderzoek 'Decentraal opslag- en oplaadsysteem voor de Zeeuwse Logistiek'</t>
  </si>
  <si>
    <t>Subs. haalbaarheidsonderzoek Duik In Zeeland</t>
  </si>
  <si>
    <t>Subs. haalbaarheidsonderzoek 'Duurzame ketenoptimalisatie met Miscanthus giganteus als blauwdruk voor de Zeeuwse akkerbouw'</t>
  </si>
  <si>
    <t>Subs. haalbaarheidsonderzoek 'Jaarrond teelt en vermeerdering zilte groenten'</t>
  </si>
  <si>
    <t>Subs. haalbaarheidsonderzoek 'Meer handen vrij door Fylm'</t>
  </si>
  <si>
    <t>Subs. haalbaarheidsonderzoek project Medisch Specialistische Zorg</t>
  </si>
  <si>
    <t>Subs. haalbaarheidsonderzoek 'SMART-banen'</t>
  </si>
  <si>
    <t>Subs. haalbaarheidsonderzoek Sustainable Packaging in Water Infra</t>
  </si>
  <si>
    <t>Subs. haalbaarheidsonderzoek 'Techno-economische verkenning multi-utiliteiten kruising van Westerschelde'</t>
  </si>
  <si>
    <t>Subs. haalbaarheidsonderzoek 'Traineeship programma: Talent voor Zeeland'</t>
  </si>
  <si>
    <t>Subs. haalbaarheidsonderzoek 'Versterking instroom en doorstroom medewerkers havenlogistiek'</t>
  </si>
  <si>
    <t>Subs. haalbaarheidsonderzoek 'Water voor robuuste fruitteelt en akkerbouw in Zeeland'</t>
  </si>
  <si>
    <t>Subs. haalbaarheidsonderzoek 'Zeeuwse Snacks: Productieproces voor duurzame verwaarding van reststromen'</t>
  </si>
  <si>
    <t>Subs. afvoer en verwijdering van gedumpt drugsafval - project Oostelijke Schelderijnweg</t>
  </si>
  <si>
    <t>Subs. afvoer en verwijdering van gedumpt drugsafval - project Oostersteijndijk, Oosterland</t>
  </si>
  <si>
    <t>Subs. afvoer en verwijdering van gedumpt drugsafval - project Schenkelsdijk Zonnemaire</t>
  </si>
  <si>
    <t>Subs. afvoer en verwijdering van gedumpt drugsafval - project Zonnemairsedijk Zonnemaire</t>
  </si>
  <si>
    <t>Subs. SKNL voor functieverandering en investering nieuwe natuur</t>
  </si>
  <si>
    <t>Subs. SKNL voor functieverandering en investering nieuwe natuur; verhoging subsidie functieverandering</t>
  </si>
  <si>
    <t>Subs. aanschaf verkeersmaterialen (verkeersmethode VVN) schooljaar 2021-2022</t>
  </si>
  <si>
    <t>Subs. aanschaf verkeersmaterialen (verkeersmethode VVN), schooljaar 2021-2022</t>
  </si>
  <si>
    <t>Subs. aanschaf verkeersmaterialen en uitvoeren activiteiten verkeersveiligheid, schooljaar 2021-2022</t>
  </si>
  <si>
    <t>Subs. activiteit Verkeersveiligheid rondom Kindcentrum Kloosterzande, schooljaar 2021-2022</t>
  </si>
  <si>
    <t>Subs. activiteiten verkeersveiligheid basisonderwijs in schooljaar 2020-2021</t>
  </si>
  <si>
    <t>Subs. activiteiten verkeersveiligheid in 2021 (-1e helft 2022)</t>
  </si>
  <si>
    <t>Subs. activiteiten verkeersveiligheid in schooljaar 2021-2022</t>
  </si>
  <si>
    <t>Subs. praktisch verkeersexamen en fietsvaardigheidstoets basisscholen gemeente Goes in 2021</t>
  </si>
  <si>
    <t>Subs. verkeersexamens voor basisscholen in de gemeente Middelburg in 2021</t>
  </si>
  <si>
    <t>Subs. verkeersexamens voor basisscholen in de gemeente Veere in 2021</t>
  </si>
  <si>
    <t>Subs. verkeerstraining ANWB Streetwise en aanschaf verkeersmaterialen (waaronder verkeersmethode VVN), schooljaar 2021-2022</t>
  </si>
  <si>
    <t>Subs. verkeerstraining ANWB Streetwise en aanschaf verkeersmaterialen schooljaar 2021-2022</t>
  </si>
  <si>
    <t xml:space="preserve">Subs. verkeerstraining ANWB Streetwise in 2021 </t>
  </si>
  <si>
    <t>Subs. coronaschade 2020 cultuur (Specifieke uitkering Cultuur) Stichting CBK Zeeland</t>
  </si>
  <si>
    <t>Subs. coronaschade 2020 cultuur (Specifieke uitkering Cultuur) Stichting Film by the Sea</t>
  </si>
  <si>
    <t>Subs. coronaschade 2020 cultuur (Specifieke uitkering Cultuur) Stichting Nationaal Museum Watersnood 1953</t>
  </si>
  <si>
    <t>Subs. coronaschade 2020 cultuur (Specifieke uitkering Cultuur) Terra Maris</t>
  </si>
  <si>
    <t>Subs. coronaschade 2020 cultuur (Specifieke uitkering Cultuur) Zeeuws Maritiem muZEEum</t>
  </si>
  <si>
    <t>Subs. coronaschade 2020 cultuur (Specifieke uitkering Cultuur) Zeeuws Museum</t>
  </si>
  <si>
    <t>Subs. demonstratieproject 'De Zeeuwse quinoa-keten'</t>
  </si>
  <si>
    <t>Subs. demonstratieproject 'De Zeeuwse quinoa-keten'; aanpassing</t>
  </si>
  <si>
    <t>Subs. demonstratieproject 'Kombucha'</t>
  </si>
  <si>
    <t>Subs. demonstratieproject 'Masterpicker'</t>
  </si>
  <si>
    <t>Subs. demonstratieproject Mediterrane Fruitsoorten in Zeeland</t>
  </si>
  <si>
    <t>Subs. demonstratieproject 'Pilots duurzaam watergebruik verblijfsrecreatie Zeeland'</t>
  </si>
  <si>
    <t>Subs. demonstratieproject 'Robotic Inspections - Maintenance in de Zeeuwse energie-industrie'</t>
  </si>
  <si>
    <t>Subs. demonstratieproject 'Zoute Teelten - Logistiek Centrum voor verwerking Zeegroenten'</t>
  </si>
  <si>
    <t>Subs. demonstratieproject 'Autonome watermetingen</t>
  </si>
  <si>
    <t>Subs. demonstratieproject 'De terugkeer van de Zeeuwse platte oester</t>
  </si>
  <si>
    <t>Subs. demonstratieproject 'Volautomatische- en zelflerende High Speed Vision</t>
  </si>
  <si>
    <t>Subs. eerste fase van de pilot Schelpdierkweek in de Voordelta</t>
  </si>
  <si>
    <t>Subs. 2021 demonstratieproject '6 circulaire levensloopbestendige Nul op de Meter woningen Friesestraat Wolphaartsdijk'</t>
  </si>
  <si>
    <t>Subs. 2021 demonstratieproject 'ZIZo' (Zeeuws initiatief Zorg)</t>
  </si>
  <si>
    <t>Subs. 2021 pilot 'Vlissingen Onze Stad'</t>
  </si>
  <si>
    <t>Subs. pilot 'Rootzz Learning Community'</t>
  </si>
  <si>
    <t>Subs. pilot 'Slimme Mobiliteit Zeeuws-Vlaanderen'</t>
  </si>
  <si>
    <t>Subs. pilotproject Invoering carpool- en fietsapp Toogethr op bedrijventerrein Welgelegen in Tholen</t>
  </si>
  <si>
    <t>Subs. Kennis- en Innovatienetwerk Circulair Bouwen</t>
  </si>
  <si>
    <t>Subs. Kennis- en Innovatienetwerk KIc|Mpi</t>
  </si>
  <si>
    <t>Subs. Kennis- en Innovatienetwerk Schelde Safety Network</t>
  </si>
  <si>
    <t>Subs. 2021 versterken Kennis- en Innovatienetwerk Zeeland Connect</t>
  </si>
  <si>
    <t>Subs. 2021 Kennis- en Innovatienetwerk Fieldlab Zephyros</t>
  </si>
  <si>
    <t>Subs. 2021 Kennis- en Innovatienetwerk FoodDelta Zeeland</t>
  </si>
  <si>
    <t>Subs. restauratie rijksmonument</t>
  </si>
  <si>
    <t>Subs. restauratie rijksmonument Grote of Maria Magdalenakerk in Goes</t>
  </si>
  <si>
    <t>Subs. restauratie rijksmonument Hervormde Kerk Stavenisse</t>
  </si>
  <si>
    <t>Subs. restauratie rijksmonument kerktoren van de Geerteskerk in Kloetinge</t>
  </si>
  <si>
    <t>Subs. restauratie rijksmonument Vollebregt orgel in Hervormde kerk Wissenkerke</t>
  </si>
  <si>
    <t>Subs. 2022 voor buurtbusproject lijn  589</t>
  </si>
  <si>
    <t>Subs. 2022 voor buurtbusproject lijn  593</t>
  </si>
  <si>
    <t>Subs. 2022 voor buurtbusproject lijn  594</t>
  </si>
  <si>
    <t>Subs. 2022 voor buurtbusprojecten lijn  591 en 592</t>
  </si>
  <si>
    <t>Subs. 2022 voor buurtbusprojecten lijn 507, 511, 513 en 515</t>
  </si>
  <si>
    <t>Subs. 2022 voor buurtbusprojecten lijn 580, 582, 595, 596, 597, 598, 599 en 599a</t>
  </si>
  <si>
    <t>Subs. 2022 voor buurtbusprojecten lijn 581, 583, 584 en 569</t>
  </si>
  <si>
    <t xml:space="preserve">Subs. project VEVO 2021-2022 </t>
  </si>
  <si>
    <t>gemiddeld</t>
  </si>
  <si>
    <t>Subsideregeling</t>
  </si>
  <si>
    <t>ASV-ASB</t>
  </si>
  <si>
    <t>SNL</t>
  </si>
  <si>
    <t>Naam subsidie</t>
  </si>
  <si>
    <t>Subsidie</t>
  </si>
  <si>
    <t>bedrag toekenning</t>
  </si>
  <si>
    <t>Subsidieontvanger</t>
  </si>
  <si>
    <t>ZB</t>
  </si>
  <si>
    <t>Roosevelt Institute for American Studies</t>
  </si>
  <si>
    <t>aantal subsidies</t>
  </si>
  <si>
    <t xml:space="preserve">Veilig Verkeer Nederland </t>
  </si>
  <si>
    <t>Samenwerkingsverband De Zeeuwse Natuur</t>
  </si>
  <si>
    <t>Zeeuwse Milieufederatie ZMf</t>
  </si>
  <si>
    <t>Faunabeheereenheid Zeeland</t>
  </si>
  <si>
    <t>SportZeeland</t>
  </si>
  <si>
    <t>Stichting Landschapsbeheer Zeeland</t>
  </si>
  <si>
    <t>Terra Maris</t>
  </si>
  <si>
    <t>Erfgoed Zeeland</t>
  </si>
  <si>
    <t xml:space="preserve"> Theaterproductiehuis Zeelandia</t>
  </si>
  <si>
    <t xml:space="preserve"> N.V. Economische Impuls Zeeland</t>
  </si>
  <si>
    <t xml:space="preserve"> Film by the Sea</t>
  </si>
  <si>
    <t xml:space="preserve">Roosevelt Institute for American Studies </t>
  </si>
  <si>
    <t xml:space="preserve">Subsidieontvanger </t>
  </si>
  <si>
    <t>Particulier</t>
  </si>
  <si>
    <t xml:space="preserve">Stichting Exploitatie De Axelse Molen </t>
  </si>
  <si>
    <t>Stichting Molen De Blazekop</t>
  </si>
  <si>
    <t>Molen de Brak</t>
  </si>
  <si>
    <t>Stichting Koren- en Houtzaagmolen De Graanhalm</t>
  </si>
  <si>
    <t>Stichting Molen De Hoed</t>
  </si>
  <si>
    <t>Stichting De Hulsters Molen</t>
  </si>
  <si>
    <t>Vereniging De Hollandsche Molen</t>
  </si>
  <si>
    <t>Stichting Molen De Korenbloem</t>
  </si>
  <si>
    <t>Stichting Behoud Borselse Molens</t>
  </si>
  <si>
    <t>Molen De Onderneming</t>
  </si>
  <si>
    <t>Stichting Molen De Vijf Gebroeders</t>
  </si>
  <si>
    <t xml:space="preserve">Stichting tot Behoud van de Molen De Zwaan </t>
  </si>
  <si>
    <t xml:space="preserve">Stichting Molenbehoud West Zeeuwsch-Vlaanderen </t>
  </si>
  <si>
    <t>Stichting Molen Nooitgedacht</t>
  </si>
  <si>
    <t>Stichting tot Behoud van de Molen te Kloetinge</t>
  </si>
  <si>
    <t>Stichting Molen Nieuwvliet</t>
  </si>
  <si>
    <t>Stichting der Heerlijkheden Oosterland, Sirjansland en Oosterstein</t>
  </si>
  <si>
    <t>Stichting Behoud Zuidzandse Molen</t>
  </si>
  <si>
    <t xml:space="preserve">Stichting Molen Vogelzicht </t>
  </si>
  <si>
    <t xml:space="preserve">Subsidie </t>
  </si>
  <si>
    <t xml:space="preserve">Bedrag toekenning </t>
  </si>
  <si>
    <t>Korjako Vastgoed Beheer B.V.</t>
  </si>
  <si>
    <t>Haagen Projects B.V.</t>
  </si>
  <si>
    <t>Kennedy West Vastgoed B.V.</t>
  </si>
  <si>
    <t>Hertzinger Vastgoed Rotterdam B.V.</t>
  </si>
  <si>
    <t>Stichting Natuurcollectief Zeeland</t>
  </si>
  <si>
    <t>Vereniging tot Behoud van Natuurmonumenten in Nederland</t>
  </si>
  <si>
    <t>Vereniging Natuurbeheer Groot Eiland</t>
  </si>
  <si>
    <t>Stichting Het Zeeuwse Landschap</t>
  </si>
  <si>
    <t>Stichting Het Noordbrabants Landschap</t>
  </si>
  <si>
    <t>Coöperatieve Unie Van Bosgroepen U.A.</t>
  </si>
  <si>
    <t>Staatsbosbeheer</t>
  </si>
  <si>
    <t>Stichting FoodDelta Zeeland</t>
  </si>
  <si>
    <t>Heros Sluiskil B.V.</t>
  </si>
  <si>
    <t>Zuidwest Logistiek B.V.</t>
  </si>
  <si>
    <t>Ingenieursbureau Walhout Civil B.V.</t>
  </si>
  <si>
    <t>Stichting ter Exploitatie van Proefboerderij Rusthoeve</t>
  </si>
  <si>
    <t>Maatschap H. en M. Janse</t>
  </si>
  <si>
    <t>Zorgcentrum Ter Weel</t>
  </si>
  <si>
    <t>Stichting Gors</t>
  </si>
  <si>
    <t>The Work Zone B.V.</t>
  </si>
  <si>
    <t>H.A. Prince Kunststofbouw B.V.</t>
  </si>
  <si>
    <t>North Sea Port Netherlands</t>
  </si>
  <si>
    <t>AddVision Consultancy B.V.</t>
  </si>
  <si>
    <t>Havenwerk B.V.</t>
  </si>
  <si>
    <t>Floor Trading B.V.</t>
  </si>
  <si>
    <t>Organicz</t>
  </si>
  <si>
    <t>Stichting Blokje bij Blokje</t>
  </si>
  <si>
    <t>Vrijbuiter Zeilen</t>
  </si>
  <si>
    <t>Activos</t>
  </si>
  <si>
    <t>Subsidsieontvanger</t>
  </si>
  <si>
    <t>Gemeente Veere</t>
  </si>
  <si>
    <t>Gemeente Noord-Beveland</t>
  </si>
  <si>
    <t>Gemeente Schouwen-Duiveland</t>
  </si>
  <si>
    <t>Gemeente Goes</t>
  </si>
  <si>
    <t>Gemeente Borsele</t>
  </si>
  <si>
    <t>Gemeente Tholen</t>
  </si>
  <si>
    <t>Gemeente Reimerswaal</t>
  </si>
  <si>
    <t>Gemeente Vlissingen</t>
  </si>
  <si>
    <t>Gemeente Middelburg</t>
  </si>
  <si>
    <t>Gemeente Hulst</t>
  </si>
  <si>
    <t>Gemeente Terneuzen</t>
  </si>
  <si>
    <t>Gemeente Sluis</t>
  </si>
  <si>
    <t>Waterschap Scheldestromen</t>
  </si>
  <si>
    <t>Rothuizen Architecten en Adviseurs B.V.</t>
  </si>
  <si>
    <t>KIc|Mpi</t>
  </si>
  <si>
    <t>Coöperatie Schelde Safety Network U.A.</t>
  </si>
  <si>
    <t>Stichting World Class Maintenance</t>
  </si>
  <si>
    <t>N.V. Economische Impuls Zeeland</t>
  </si>
  <si>
    <t>Stichting Grote of Maria Magdalenakerk te Goes</t>
  </si>
  <si>
    <t>Kerkgenootschap Hervormde Gemeente Stavenisse</t>
  </si>
  <si>
    <t>Protestantse gemeente te Wissenkerke-Geersdijk</t>
  </si>
  <si>
    <t>Nvt</t>
  </si>
  <si>
    <t>Zeeuws Museum</t>
  </si>
  <si>
    <t>H2</t>
  </si>
  <si>
    <t>H?</t>
  </si>
  <si>
    <t>H1</t>
  </si>
  <si>
    <t>H16</t>
  </si>
  <si>
    <t xml:space="preserve">Subs. 2021 regionaal cultuurarrangement Oosterschelderegio </t>
  </si>
  <si>
    <t>Stichting Wielercomité Philippine</t>
  </si>
  <si>
    <t>Subs. voor evenement H4a Beloftenweekend in 2021</t>
  </si>
  <si>
    <t>Stichting Formula</t>
  </si>
  <si>
    <t>Subs. voor evenement NK Surf Domburg in 2021</t>
  </si>
  <si>
    <t>Stichting Dutch Extreme</t>
  </si>
  <si>
    <t>Subs. voor evenement NK Windsurf Foil Slalom in 2021</t>
  </si>
  <si>
    <t>Subs. voor evenement omloop van Braakman in 2021</t>
  </si>
  <si>
    <t>Zeil- en Surfcentrum Brouwersdam</t>
  </si>
  <si>
    <t>Subs. voor evenement Online Freestyle windsurf competitie in 2021</t>
  </si>
  <si>
    <t>Stichting Internationale Junioren Driedaagse Axel</t>
  </si>
  <si>
    <t>Subs. voor evenement SPIE Internationale Juniorendriedaagse Axel in 2021</t>
  </si>
  <si>
    <t>BRO.GO SPORTS VZW</t>
  </si>
  <si>
    <t>Subs. voor evenement Van Moer Triatlon in 2021</t>
  </si>
  <si>
    <t>Stichting Het Werkend Trekpaard Zeeland</t>
  </si>
  <si>
    <t>Subs. voor gezamenlijke evenementen Netwerk Erfgoedorganisaties Zeeland in 2021</t>
  </si>
  <si>
    <t>Stichting De Slag om Domburg</t>
  </si>
  <si>
    <t>Subs. voor windsurfevenement De Slag om Domburg in 2021</t>
  </si>
  <si>
    <t xml:space="preserve">Subs. Uitvoeringsplan Zeeuws Sportakkoord 2021 </t>
  </si>
  <si>
    <t>SMWO (SportZeeland)</t>
  </si>
  <si>
    <t>Hoofdstuk 2 Integrale kosten</t>
  </si>
  <si>
    <t>Hoofdstuk 3 Verkeersveiligheid</t>
  </si>
  <si>
    <t xml:space="preserve">Hoofdstuk 4 Draaipremieregeling </t>
  </si>
  <si>
    <t xml:space="preserve">Hoofdstuk 5 Restauratie Rijksmonumenten </t>
  </si>
  <si>
    <t>Subs. 2021 activiteiten Economisch Netwerk Zuid-Nederland (ENZuid)</t>
  </si>
  <si>
    <t>Subs. 2021 activiteiten Platform Maritiem Erfgoed Zeeland</t>
  </si>
  <si>
    <t>Subs. 2021 activiteiten uit meerjarenplan Dockwize: 'Your innovation hub!'</t>
  </si>
  <si>
    <t>Subs. 2021 Bevrijdingsfestival Zeeland special edition @ home</t>
  </si>
  <si>
    <t>Brainport Development N.V.</t>
  </si>
  <si>
    <t>Platform Maritiem Erfgoed Zeeland</t>
  </si>
  <si>
    <t>Stichting Dockwize</t>
  </si>
  <si>
    <t>Cultuurwerf, Vlissingen</t>
  </si>
  <si>
    <t>Stichting De Oostkerk</t>
  </si>
  <si>
    <t>Subs. 2021 Educatieprogramma World Press Photo Zeeland, in het kader van Four Freedoms door het jaar heen</t>
  </si>
  <si>
    <t>Subs. aanvullende lessen beroepsoriëntatie voor leerlingen van Zeeuwse basisscholen, schooljaar 2021-2022</t>
  </si>
  <si>
    <t>Stichting IMC Weekendschool</t>
  </si>
  <si>
    <t>Stichting Duurzaam Groede</t>
  </si>
  <si>
    <t>Hoofdstuk 8 Impuls wonen</t>
  </si>
  <si>
    <t>Hoofdstuk 9 Kernsportevenement</t>
  </si>
  <si>
    <t xml:space="preserve">Hoofdstuk 12 Buurtbus </t>
  </si>
  <si>
    <t xml:space="preserve">Hoofdstuk 17 Zeeland in stroomversnelling </t>
  </si>
  <si>
    <t>Hoofdstuk 7 supplement</t>
  </si>
  <si>
    <t>Hoofdstuk 13 Drugsafval</t>
  </si>
  <si>
    <t xml:space="preserve">Hoofdstuk 16 Kennis- en innovatienetwerken </t>
  </si>
  <si>
    <t>Hoofdstuk 19 Groen dak</t>
  </si>
  <si>
    <t>Subs. 2021 vervaardigen films voor de Wonderkamers</t>
  </si>
  <si>
    <t>Verhoging subs. project 'Proeftuin Muziekeducatie Zeeland'</t>
  </si>
  <si>
    <t>Stichting C2 - Cultuurkwadraat</t>
  </si>
  <si>
    <t>Hoofdstuk 23 Samen in Zee</t>
  </si>
  <si>
    <t>Subs. Voucherregeling in het kader van de MKB-Deal Digitaal Doen Zeeland</t>
  </si>
  <si>
    <t>Subs. verbouwing Etty Hillesum Huis in Middelburg</t>
  </si>
  <si>
    <t>Stichting Etty Hillesum Huis Middelburg</t>
  </si>
  <si>
    <t>Subs. verbeteren van het gebruik van social media voor promotie</t>
  </si>
  <si>
    <t>Stichting Het Zeeuws Orkest</t>
  </si>
  <si>
    <t>Subs. training GRIP: rijvaardigheidstraining voor Jonge automobilisten in 2021</t>
  </si>
  <si>
    <t>ZLM Preventiefonds B.V.</t>
  </si>
  <si>
    <t>Subs. sanering bodemverontreiniging op locatie Deltastraat 15 te Zierikzee</t>
  </si>
  <si>
    <t>Nemag Beheer B.V.</t>
  </si>
  <si>
    <t>Subs. 2021 Nationale Archeologiedagen Zeeland</t>
  </si>
  <si>
    <t>Nationale Archeologiedagen</t>
  </si>
  <si>
    <t>Subs. 2021 onderzoek 'Binding van Studenten aan de Regio Zeeland'</t>
  </si>
  <si>
    <t>HZ University of Applied Sciences</t>
  </si>
  <si>
    <t>Subs. 2021 onderzoek 'Van Kader naar Kentering'</t>
  </si>
  <si>
    <t>Eric Odinot</t>
  </si>
  <si>
    <t>Subs. 2021 ontwikkelen en vervaardigen artwork Film by the Sea</t>
  </si>
  <si>
    <t>Stichting Film by the Sea</t>
  </si>
  <si>
    <t>Subs. 2021 organiseren festival 'Na de Strijd'</t>
  </si>
  <si>
    <t>Stichting Valreep</t>
  </si>
  <si>
    <t>Subs. 2021 Plan van Aanpak Korte ketens in Zeeland</t>
  </si>
  <si>
    <t>Subs. 2021 project Corometer</t>
  </si>
  <si>
    <t>Stichting Dansz</t>
  </si>
  <si>
    <t>Subs. 2021 project 'De Overtocht', in het kader van Four Freedoms door het jaar heen</t>
  </si>
  <si>
    <t>Stichting ZB| Planbureau en Bibliotheek van Zeeland</t>
  </si>
  <si>
    <t>Subs. 2021 project Grensverleggers</t>
  </si>
  <si>
    <t>VZW Vlaams - Nederlands Huis deBuren</t>
  </si>
  <si>
    <t>Subs. 2021 project 'Keti Koti Tas', in het kader van Four Freedoms door het jaar heen</t>
  </si>
  <si>
    <t>Stichting Monument Middelburg</t>
  </si>
  <si>
    <t>Subs. 2021 project 'Kwartiermaker Leven Lang Ontwikkelen'</t>
  </si>
  <si>
    <t>Subs. 2021 project 'Kwartiermaker Zeeuws Mobiliteitsteam'</t>
  </si>
  <si>
    <t>Subs. 2021 project Museum TV Zeeland</t>
  </si>
  <si>
    <t>Subs. 2021 project Restauratie Opleidingsprojecten Zuid West</t>
  </si>
  <si>
    <t>Stichting Restauratie Opleidingsprojecten Zuid West</t>
  </si>
  <si>
    <t>Subs. 2021 project Wij zijn de makers</t>
  </si>
  <si>
    <t>Stichting CBK Zeeland</t>
  </si>
  <si>
    <t>Subs. 2021 project Zeeland Financial Matching, onderdeel financieringsvouchers</t>
  </si>
  <si>
    <t>Subs. 2021 project Zeeland Financial Matching, onderdeel Versterking van innovatievermogen</t>
  </si>
  <si>
    <t>Subs. 2021 project ZomerOndernemer Zeeland</t>
  </si>
  <si>
    <t>Stichting The New Entrepreneur</t>
  </si>
  <si>
    <t>Subs. 2021 promotiecampagne 'Blij dat je hier bent'</t>
  </si>
  <si>
    <t>Ondernemers Organisatie Goes (O.O.G.)</t>
  </si>
  <si>
    <t>Subs. 2021 promotiecampagne 'Blij dat je hier bent'; verhoging subsidie</t>
  </si>
  <si>
    <t>Subs. 2021 realiseren 'Mossel- en Oesterboulevard' in Yerseke</t>
  </si>
  <si>
    <t>Nederlands Mosselbureau</t>
  </si>
  <si>
    <t>Subs. 2021 relatienetwerk Energy Port Zeeland</t>
  </si>
  <si>
    <t xml:space="preserve">Stichting Promotion Council North Sea Port </t>
  </si>
  <si>
    <t>Subs. 2021 Samenwerking in de afvalwaterketen Zeeland (SAZ+)</t>
  </si>
  <si>
    <t>Subs. 2021 Stichting Behoud Hoogaars</t>
  </si>
  <si>
    <t>Stichting Behoud Hoogaars</t>
  </si>
  <si>
    <t>Subs. 2021 voor kennisdeel van de opdrachten uit het uitvoeringsprogramma Toeristische Uitvoeringsalliantie Zeeland (TUA)</t>
  </si>
  <si>
    <t>Subs. 2021 voor stimuleren van ondernemersinitiatieven ten behoeve van het uitvoeringsprogramma Toeristische Uitvoeringsalliantie Zeeland (TUA)</t>
  </si>
  <si>
    <t>Subs. 2021 voor uitgave Deltagids</t>
  </si>
  <si>
    <t>Sailing4U</t>
  </si>
  <si>
    <t>Subs. 2021 voorstelling 'Op klompen door de dessa', in het kader van Four Freedoms door het jaar heen</t>
  </si>
  <si>
    <t>Stichting Studio Immersief</t>
  </si>
  <si>
    <t>Subs. activiteiten 2021 FilmAlot</t>
  </si>
  <si>
    <t>Stichting FilmAlot</t>
  </si>
  <si>
    <t>Subs. activiteiten 2021 Stichting DanZee</t>
  </si>
  <si>
    <t>Stichting DanZee</t>
  </si>
  <si>
    <t>Subs. activiteiten 2021 Stichting Stroomtrein Goes-Borsele</t>
  </si>
  <si>
    <t>Stichting Stoomtrein Goes-Borsele</t>
  </si>
  <si>
    <t xml:space="preserve">Subs. activiteiten Stichting Zeker Zeeuws® Streekproduct in 2021 </t>
  </si>
  <si>
    <t>Stichting Zeker Zeeuws® Streekproduct</t>
  </si>
  <si>
    <t>Subs. buddyproject kwetsbare ouderen</t>
  </si>
  <si>
    <t>Subs. campagnecoördinatie natuurbranding 2021</t>
  </si>
  <si>
    <t>Subs. debatevenement World Schools Academy in 2021</t>
  </si>
  <si>
    <t>Stichting Dutch Schools Debating College</t>
  </si>
  <si>
    <t>Subs. deelname aan Seafood Expo North America in Boston in 2022</t>
  </si>
  <si>
    <t>Vereniging van Mosselhandelaren 'De Mosselhandel'</t>
  </si>
  <si>
    <t>Subs. deelprojecten in het kader van Uitvoeringsplan Zeehavens Zeeland - West Brabant</t>
  </si>
  <si>
    <t>Subs. Digitaal evenement  Zeeuwse Dag van de Zorg 2021</t>
  </si>
  <si>
    <t>ZorgSaam Zorggroep Zeeuws-Vlaanderen</t>
  </si>
  <si>
    <t>Subs. doorontwikkelen van de faciliteiten van KAAP</t>
  </si>
  <si>
    <t>Subs. doorontwikkeling naar een Nationaal Park Nieuwe Stijl</t>
  </si>
  <si>
    <t>Stichting Ondersteuning Overlegorgaan Nationaal Park Oosterschelde</t>
  </si>
  <si>
    <t>Subs. evenement Zeeland Beach Classics in 2021</t>
  </si>
  <si>
    <t>Stichting Challenge to Move</t>
  </si>
  <si>
    <t>Subs. grensoverschrijdend programma 'Innovatieve Waterkerende Landschappen' van het Onderzoeksprogramma Deltavraagstukken Vlaanderen-Nederland</t>
  </si>
  <si>
    <t>Subs. herpositioneren en in bedrijf stellen Fieldlab Zephyros Vestas V66 nacelle</t>
  </si>
  <si>
    <t>Subs. herstel broedeilanden voor kustbroedvogels en plaatsen vossenstroomraster in natuurgebied Noordervroon in Westkapelle</t>
  </si>
  <si>
    <t>Subs. Interreg VLA-NED project Lerend Netwerk Biobouwers; provinciale cofinanciering</t>
  </si>
  <si>
    <t>Subs. meerdaagse festival Vestrock DownTown 2021</t>
  </si>
  <si>
    <t>Stichting Vestrock</t>
  </si>
  <si>
    <t>Subs. MuziekDepot Zeeland 2021-2023</t>
  </si>
  <si>
    <t>Zeeuwse Muziekschool</t>
  </si>
  <si>
    <t>Subs. ontwikkelen en realisatie beleefpunt Zwaakse Weel</t>
  </si>
  <si>
    <t>Natuurmonumenten Zeeland en Volkerak</t>
  </si>
  <si>
    <t>Subs. opleiding Erfgoed Schilderen Zeeland</t>
  </si>
  <si>
    <t>Stichting Nationaal Centrum Erfgoedopleidingen</t>
  </si>
  <si>
    <t>Subs. opstellen regiovisie en werkagenda voor Zeeuws-Vlaanderen</t>
  </si>
  <si>
    <t>Subs. opstellen strategische agenda voor de Bevelanden</t>
  </si>
  <si>
    <t>Subs. organisatie Roosevelt Four Freedoms Awards in 2021</t>
  </si>
  <si>
    <t>Roosevelt Foundation</t>
  </si>
  <si>
    <t>Subs. organiseren  Provinciaal Jeugddebat Zeeland in 2021</t>
  </si>
  <si>
    <t>Nationale Jeugdraad (NJR)</t>
  </si>
  <si>
    <t>Subs. organiseren internationale Schelpdierconferentie in 2022</t>
  </si>
  <si>
    <t>Stichting Schelpdierconferenties</t>
  </si>
  <si>
    <t>Subs. POP3 project 'Zeeuws-Vlaamse Friet - ZVL'; provinciale cofinanciering</t>
  </si>
  <si>
    <t>Steijaert Landbouw</t>
  </si>
  <si>
    <t>Subs. PPS project Betere stal, betere mest, betere oogst</t>
  </si>
  <si>
    <t>Stichting Wageningen Research</t>
  </si>
  <si>
    <t>Subs. project 'Aanleg recreatief fietspad historische spoorbaan'; cofinanciering POP3</t>
  </si>
  <si>
    <t>Subs. project Anders kijken naar werk</t>
  </si>
  <si>
    <t>Subs. project AquaConnect</t>
  </si>
  <si>
    <t>Wageningen University, department Agrotechnologie en Voedingswetenschappen</t>
  </si>
  <si>
    <t>Subs. project Batterij met Energie Management Systeem Tholen</t>
  </si>
  <si>
    <t>Stichting REC verduurzaming gemeente Tholen</t>
  </si>
  <si>
    <t>Subs. project Belevingsroute strandopgang Oranjezon</t>
  </si>
  <si>
    <t>Subs. project Bestrijding watercrassula in duinvalleien van het Zeepe</t>
  </si>
  <si>
    <t>Stichting Bargerveen</t>
  </si>
  <si>
    <t>Subs. project 'Bijtende bende' voor het bevorderen van de meldingsbereidheid in de Zeeuwse gemeenten</t>
  </si>
  <si>
    <t>Taskforce-RIEC</t>
  </si>
  <si>
    <t>Subs. project bikesharing gemeente Sluis</t>
  </si>
  <si>
    <t>Coöperatie Zeeuwsfietsverhuur U.A</t>
  </si>
  <si>
    <t>Subs. project Boeren Meten Water Noord-Beveland</t>
  </si>
  <si>
    <t>Subs. project 'Bos-Grens'</t>
  </si>
  <si>
    <t>Stichting HRINS</t>
  </si>
  <si>
    <t>Subs. project 'Canon van Waterbouwers'</t>
  </si>
  <si>
    <t>Stichting Nationaal Museum Watersnood 1953</t>
  </si>
  <si>
    <t>Subs. project Coördinatie exotenbestrijding met vrijwilligers in Zeeland</t>
  </si>
  <si>
    <t>Subs. project CrossRoads2 Sustainable Energy</t>
  </si>
  <si>
    <t>Stichting CrossRoads2</t>
  </si>
  <si>
    <t>Subs. project Cultuureducatie met Kwaliteit in Zeeland 2021-2024: Bouwen aan het Zeeuwse atelier voor de verwondering</t>
  </si>
  <si>
    <t>Stichting Cultuurkwadraat</t>
  </si>
  <si>
    <t>Subs. project 'De Baaierd'</t>
  </si>
  <si>
    <t>Stichting Rimpelingen</t>
  </si>
  <si>
    <t>Subs. project 'De Badgasten'</t>
  </si>
  <si>
    <t>Stichting Badhuis Middelburg</t>
  </si>
  <si>
    <t>Subs. project 'Design-research erfgoedkeuken Schelde Delta'</t>
  </si>
  <si>
    <t>Foodcurators</t>
  </si>
  <si>
    <t>Subs. project Duurzaamheid offline events Huis van de Techniek</t>
  </si>
  <si>
    <t>Huis van de Techniek Zeeland</t>
  </si>
  <si>
    <t>Subs. project Ecologisch gazonbeheer</t>
  </si>
  <si>
    <t>Subs. project EffluentFit4Food</t>
  </si>
  <si>
    <t>Subs. project 'Hoogtij Festival'</t>
  </si>
  <si>
    <t>Stichting Vrienden van het Kerkgebouw Groede</t>
  </si>
  <si>
    <t>Subs. project HZ Cult VO en MBO in 2021</t>
  </si>
  <si>
    <t>Subs. project 'Klimaat- en waterrobuust Laag-Nederland van nu naar 2100'</t>
  </si>
  <si>
    <t>Stichting Wageningen Research, Wageningen Environmental Research</t>
  </si>
  <si>
    <t>Subs. project Klimaatstraat Nieuwdorp</t>
  </si>
  <si>
    <t xml:space="preserve">Subs. project Kunstcrew XXL in 2021 </t>
  </si>
  <si>
    <t>Stichting Eindeloos Eiland Festival</t>
  </si>
  <si>
    <t>Subs. project Land&amp;Hand Zeeland</t>
  </si>
  <si>
    <t>Stichting Ketter&amp;Co</t>
  </si>
  <si>
    <t>Subs. project Natuurbeleving en toegankelijkheid De Banjaard in relatie tot het sluftergebied</t>
  </si>
  <si>
    <t>Subs. project 'onderwaterarcheologie Zeeland'</t>
  </si>
  <si>
    <t>Zeeuws Maritiem muZEEum</t>
  </si>
  <si>
    <t>Subs. project Open Manufacturing Campus Middelburg</t>
  </si>
  <si>
    <t>Vitrite Middelburg B.V.</t>
  </si>
  <si>
    <t>Subs. project Opleiden van de bouw en installatietechniek in de energietransitie</t>
  </si>
  <si>
    <t>Bouwend Zeeland</t>
  </si>
  <si>
    <t>Subs. project Poelen.nu en Kamsalamander 2021-2024</t>
  </si>
  <si>
    <t>Subs. project 'Popmonument Middelburg/Veere'</t>
  </si>
  <si>
    <t>Stichting Poppodium de Spot/Welzijn Middelburg</t>
  </si>
  <si>
    <t>Subs. project 'Reizen in de Tijd door Zeeland'</t>
  </si>
  <si>
    <t>Subs. project Samenwerking in het kader van de Zeeuws Zorg Coalitie</t>
  </si>
  <si>
    <t>Samenwerkingsverband Welzijnszorg Oosterschelderegio (CZW Bureau)</t>
  </si>
  <si>
    <t>Subs. project 'Smaak van de kunstgeschiedenis'</t>
  </si>
  <si>
    <t>Stichting Delta Cultureel</t>
  </si>
  <si>
    <t>Subs. project Snel Ondernemers Support- SOS Dockwize 2021-2022</t>
  </si>
  <si>
    <t>Subs. project Symbiosis 4 Growth 2020-2021</t>
  </si>
  <si>
    <t xml:space="preserve">N.V. REWIN West-Brabant </t>
  </si>
  <si>
    <t>Subs. project 'Tonnen en vaten uit Vlissingen'</t>
  </si>
  <si>
    <t>Faculteit der Archeologie, Leiden</t>
  </si>
  <si>
    <t>Subs. project vakantiedokter Walcheren 2021</t>
  </si>
  <si>
    <t>SHZ (Zeeuwse Huisartsen Coöperatie)</t>
  </si>
  <si>
    <t xml:space="preserve">Subs. project 'Versterk de vesting'; cofinanciering POP3 </t>
  </si>
  <si>
    <t>Subs. project Vissen met de Wind</t>
  </si>
  <si>
    <t>Stichting Wageningen Marine Research</t>
  </si>
  <si>
    <t>Subs. project VO scholen Biobased en Circulair</t>
  </si>
  <si>
    <t>Stichting Avans</t>
  </si>
  <si>
    <t>Subs. project Voedsel voor de zomertortel</t>
  </si>
  <si>
    <t>Vogelbescherming Nederland</t>
  </si>
  <si>
    <t>Subs. project Vossenraster de Blikken</t>
  </si>
  <si>
    <t>Subs. project 'Waterkaravaan'</t>
  </si>
  <si>
    <t>Stichting 'Door de Wind'</t>
  </si>
  <si>
    <t>Subs. project 'Zeeland Schrijft'</t>
  </si>
  <si>
    <t>Schrijfvrijer</t>
  </si>
  <si>
    <t>Subs. project 'Zomermuziek Zeeland' in 2022</t>
  </si>
  <si>
    <t>Stichting Zeeuwse Concertzaal</t>
  </si>
  <si>
    <t>Subs. project Zorghuis van de Toekomst</t>
  </si>
  <si>
    <t>Scalda, Stichting voor Middelbaar Beroepsonderwijs en Volwassenenonderwijs</t>
  </si>
  <si>
    <t xml:space="preserve">Subs. promotie tijdens Opening Kreeftenseizoen 2021 </t>
  </si>
  <si>
    <t>Stichting Promotie Oosterscheldekreeft</t>
  </si>
  <si>
    <t>Subs. provinciale voorronde van 'Op weg naar Het Lagerhuis', seizoen 2021-2022</t>
  </si>
  <si>
    <t>Omroepvereniging BNNVARA</t>
  </si>
  <si>
    <t>Subs. REACT EU project PRISMA (SOS Dockwize)</t>
  </si>
  <si>
    <t>Subs. REACT-EU project Creatief fieldlab kunstzinnig binnenstedelijk offensief Zeeland</t>
  </si>
  <si>
    <t>Subs. realisatie van de Zeeuwse Belofte tijdens het Bevrijdingsfestival Zeeland 2021</t>
  </si>
  <si>
    <t>Subs. realiseren ambities en doelstellingen uit de Basisvisie Recreatietoervaart Nederland</t>
  </si>
  <si>
    <t>Waterrecreatie Nederland</t>
  </si>
  <si>
    <t>Subs. realiseren entreepunt Nationaal Park Oosterschelde</t>
  </si>
  <si>
    <t>Subs. realiseren van 101 hectare Kruidenrijk Grasland in Zeeland</t>
  </si>
  <si>
    <t>Stichting Urgenda</t>
  </si>
  <si>
    <t>Subs. uitbouwen activiteiten Stichting Dutch Delta Cruise Port 2021-2023</t>
  </si>
  <si>
    <t>Stichting Dutch Delta Cruise Port</t>
  </si>
  <si>
    <t>Subs. uitreiking Zeeuwse Innovatieprijs Emergo 2021 en uitvoeren programma Makers of Innovation</t>
  </si>
  <si>
    <t>Subs. uitvoeren bestedingenplan van het Nationaal Park Oosterschelde 2021</t>
  </si>
  <si>
    <t>Subs. uitvoeren jaarplan Biobased Delta 2021 en plan van aanpak naar aanleiding van analyse CE Delft</t>
  </si>
  <si>
    <t>Stichting Circular Biobased Delta</t>
  </si>
  <si>
    <t>Hoofdstuk 22 Hergebruik leegstaande panden</t>
  </si>
  <si>
    <t>Separate regeling SVNL</t>
  </si>
  <si>
    <t>Separate regeling SKNL</t>
  </si>
  <si>
    <t>Separate regeling Coronaschade 2020 cultuur</t>
  </si>
  <si>
    <t>Hoofdstuk 1 Algemeen</t>
  </si>
  <si>
    <t>Subsidienr.</t>
  </si>
  <si>
    <t>Jaar/periode</t>
  </si>
  <si>
    <t>Relatie naam:</t>
  </si>
  <si>
    <t>Omschrijving subsidie:</t>
  </si>
  <si>
    <t>Verleend:</t>
  </si>
  <si>
    <t>2020/12</t>
  </si>
  <si>
    <t>2021/1</t>
  </si>
  <si>
    <t>Integrale kosten subs. 2021 Stichting ZB| Planbureau en Bibliotheek van Zeeland, inclusief Werkplaats voor duurzaamheid in Zeeland (Switch)</t>
  </si>
  <si>
    <t>K.G. Fruit BV</t>
  </si>
  <si>
    <t>Integrale kosten subs. 2021 Zeeuws Museum (inclusief huur museumdepots en museumgebouw)</t>
  </si>
  <si>
    <t>2021/2</t>
  </si>
  <si>
    <t>Subs. 2021 voor haalbaarheidsonderzoek Activos Digitaal</t>
  </si>
  <si>
    <t>Stichting Beveland Wonen</t>
  </si>
  <si>
    <t>Stichting Woongoed Zeeuws-Vlaanderen</t>
  </si>
  <si>
    <t>O.B.S. De Klimroos</t>
  </si>
  <si>
    <t xml:space="preserve">Stichting Kwaliteitszaken Schelpdieren </t>
  </si>
  <si>
    <t>2021/3</t>
  </si>
  <si>
    <t>Veilig Verkeer Nederland, District Zeeland</t>
  </si>
  <si>
    <t>Samenwerkingsverband De Zeeuwse Natuur, p/a IVN Zeeland</t>
  </si>
  <si>
    <t>2021/4</t>
  </si>
  <si>
    <t>Stichting Vlissingen Binnenstad aan Zee</t>
  </si>
  <si>
    <t>Stichting Rootzz Zeeuws-Vlaanderen</t>
  </si>
  <si>
    <t>Stichting Duurzame Mobiliteit Zeeland</t>
  </si>
  <si>
    <t>Vereniging Zeeuwse Milieufederatie - ZMf</t>
  </si>
  <si>
    <t>Stichting Theaterproductiehuis Zeelandia</t>
  </si>
  <si>
    <t>2021/5</t>
  </si>
  <si>
    <t>Stichting Faunabeheereenheid Zeeland</t>
  </si>
  <si>
    <t>2021/6</t>
  </si>
  <si>
    <t>Terra Inspectioneering B.V.</t>
  </si>
  <si>
    <t>Vereniging van Zeeuwse Musea</t>
  </si>
  <si>
    <t>Subs. cursussen/trainingen Netwerk Erfgoedorganisaties Zeeland in 2021</t>
  </si>
  <si>
    <t>OBS De Zeemeeuw Breskens</t>
  </si>
  <si>
    <t>Bierbrouwerij Vermeersen</t>
  </si>
  <si>
    <t>DSP Innovation B.V.</t>
  </si>
  <si>
    <t>RMA-Techniek B.V.</t>
  </si>
  <si>
    <t>Subs. demonstratieproject 'Volautomatische- en zelflerende High Speed Vision Inspection technologie voor het inspecteren van aardappelen en schaal- en schelpdieren op defects'</t>
  </si>
  <si>
    <t>2021/7</t>
  </si>
  <si>
    <t>Basisschool De Twijn</t>
  </si>
  <si>
    <t>RK Basisschool Bisschop Ernst</t>
  </si>
  <si>
    <t>Basisschool Nobelhorst</t>
  </si>
  <si>
    <t>RK BS De Kreeke</t>
  </si>
  <si>
    <t>O.B.S. De Kloetingseschool</t>
  </si>
  <si>
    <t>Basisschool 't Getij</t>
  </si>
  <si>
    <t>OBS Stapelhof</t>
  </si>
  <si>
    <t>2021/8</t>
  </si>
  <si>
    <t>B-SBB210001/ 00268475</t>
  </si>
  <si>
    <t>C2273048/ 4820451</t>
  </si>
  <si>
    <t>C2273054/ 4820531</t>
  </si>
  <si>
    <t>C2273100/ 4820658</t>
  </si>
  <si>
    <t>C2273045/ 4820707</t>
  </si>
  <si>
    <t>2021/9</t>
  </si>
  <si>
    <t>2021/10</t>
  </si>
  <si>
    <t>Stichting Zeeschelp</t>
  </si>
  <si>
    <t>Subs. demonstratieproject 'De terugkeer van de Zeeuwse platte oester - demonstratie van een gecontroleerd kweekproces voor platte oesters voor marien natuurherstel'</t>
  </si>
  <si>
    <t>Machine Innovation Company</t>
  </si>
  <si>
    <t>Dutch Seaweed Group B.V.</t>
  </si>
  <si>
    <t>IGL B.V.</t>
  </si>
  <si>
    <t>Subs. demonstratieproject 'Autonome watermetingen op Zeeuwse wateren met aquatische drone'</t>
  </si>
  <si>
    <t>Herman Faukeliusschool</t>
  </si>
  <si>
    <t>Petrus Immensschool</t>
  </si>
  <si>
    <t>Subs. aanschaf verkeersmaterialen en activiteiten verkeersveiligheid in schooljaar 2021-2022</t>
  </si>
  <si>
    <t>2021/11</t>
  </si>
  <si>
    <t>R.K. Basisschool Franciscus</t>
  </si>
  <si>
    <t>2022/1</t>
  </si>
  <si>
    <t>Buurtbusvereniging Walcheren</t>
  </si>
  <si>
    <t>Buurtbusvereniging Waarde</t>
  </si>
  <si>
    <t>2021/12</t>
  </si>
  <si>
    <t>Buurtbusvereniging 593 Noord-Beveland</t>
  </si>
  <si>
    <t>Buurtbusvereniging Oost Zeeuws-Vlaanderen</t>
  </si>
  <si>
    <t>Buurtbusvereniging West en Midden Zeeuws-Vlaanderen</t>
  </si>
  <si>
    <t>Stichting Terra Maris</t>
  </si>
  <si>
    <t>Lensen Vastgoed b.v.</t>
  </si>
  <si>
    <t>Subs. doorontwikkeling van de aandachtsgebieden uit rapport 'West Zeeuws-Vlaanderen - Schetsen aan de toekomst'</t>
  </si>
  <si>
    <t>Buurtbusvereniging Schouwen-Duiveland</t>
  </si>
  <si>
    <t>Buurtbusvereniging Zuid-Beveland</t>
  </si>
  <si>
    <t>Overig</t>
  </si>
  <si>
    <t>ASV Arr. 2
10k.-50k</t>
  </si>
  <si>
    <t>ASV Arr. 1
&lt; 10k.</t>
  </si>
  <si>
    <t>ASV Arr. 3
&gt;50k.</t>
  </si>
  <si>
    <t>H3</t>
  </si>
  <si>
    <t>H5</t>
  </si>
  <si>
    <t>H7</t>
  </si>
  <si>
    <t>SKNL</t>
  </si>
  <si>
    <t>X</t>
  </si>
  <si>
    <t>H4</t>
  </si>
  <si>
    <t>H23</t>
  </si>
  <si>
    <t>H19</t>
  </si>
  <si>
    <t>ubs. coronaschade 2020 cultuur (Specifieke uitkering Cultuur) Stichting CBK Zeeland</t>
  </si>
  <si>
    <t>H8</t>
  </si>
  <si>
    <t>H13</t>
  </si>
  <si>
    <t>H12</t>
  </si>
  <si>
    <t>H9</t>
  </si>
  <si>
    <t>I&amp;K</t>
  </si>
  <si>
    <t>Cultuur</t>
  </si>
  <si>
    <t>Nat. &amp;Landb.</t>
  </si>
  <si>
    <t>Sport</t>
  </si>
  <si>
    <t>V&amp;V</t>
  </si>
  <si>
    <t>cultuur</t>
  </si>
  <si>
    <t>K&amp;i</t>
  </si>
  <si>
    <t>Nat&amp;LB</t>
  </si>
  <si>
    <t>POP3</t>
  </si>
  <si>
    <t>POP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</si>
</sst>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€&quot;\ #,##0.00;[Red]&quot;€&quot;\ \-#,##0.00"/>
    <numFmt numFmtId="44" formatCode="_ &quot;€&quot;\ * #,##0.00_ ;_ &quot;€&quot;\ * \-#,##0.00_ ;_ &quot;€&quot;\ * &quot;-&quot;??_ ;_ @_ "/>
    <numFmt numFmtId="164" formatCode="&quot;€&quot;\ #,##0.00"/>
    <numFmt numFmtId="165" formatCode="_ [$€-2]\ * #,##0.00_ ;_ [$€-2]\ * \-#,##0.00_ ;_ [$€-2]\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080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B9BD5"/>
      </left>
      <right style="thin">
        <color rgb="FF5B9BD5"/>
      </right>
      <top style="thin">
        <color rgb="FF5B9BD5"/>
      </top>
      <bottom style="thin">
        <color rgb="FF5B9BD5"/>
      </bottom>
      <diagonal/>
    </border>
    <border>
      <left style="thin">
        <color rgb="FF5B9BD5"/>
      </left>
      <right/>
      <top style="thin">
        <color rgb="FF5B9BD5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91">
    <xf numFmtId="0" fontId="0" fillId="0" borderId="0" xfId="0"/>
    <xf numFmtId="0" fontId="3" fillId="0" borderId="2" xfId="0" applyFont="1" applyBorder="1" applyAlignment="1">
      <alignment horizontal="left" vertical="top" wrapText="1"/>
    </xf>
    <xf numFmtId="0" fontId="0" fillId="0" borderId="1" xfId="0" applyBorder="1"/>
    <xf numFmtId="44" fontId="0" fillId="0" borderId="1" xfId="1" applyFont="1" applyBorder="1" applyAlignment="1">
      <alignment vertical="top" wrapText="1"/>
    </xf>
    <xf numFmtId="0" fontId="0" fillId="3" borderId="1" xfId="0" applyFill="1" applyBorder="1"/>
    <xf numFmtId="44" fontId="0" fillId="3" borderId="1" xfId="1" applyFont="1" applyFill="1" applyBorder="1"/>
    <xf numFmtId="44" fontId="0" fillId="3" borderId="1" xfId="0" applyNumberForma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/>
    <xf numFmtId="0" fontId="0" fillId="0" borderId="0" xfId="0" applyAlignment="1">
      <alignment horizontal="center"/>
    </xf>
    <xf numFmtId="8" fontId="0" fillId="0" borderId="0" xfId="0" applyNumberFormat="1"/>
    <xf numFmtId="0" fontId="0" fillId="4" borderId="1" xfId="0" applyFill="1" applyBorder="1"/>
    <xf numFmtId="0" fontId="0" fillId="0" borderId="1" xfId="0" applyFont="1" applyBorder="1"/>
    <xf numFmtId="165" fontId="0" fillId="0" borderId="1" xfId="0" applyNumberFormat="1" applyFont="1" applyBorder="1"/>
    <xf numFmtId="0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1" xfId="0" applyFill="1" applyBorder="1"/>
    <xf numFmtId="44" fontId="0" fillId="0" borderId="1" xfId="1" applyFont="1" applyBorder="1"/>
    <xf numFmtId="0" fontId="3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horizontal="left" vertical="top" wrapText="1"/>
    </xf>
    <xf numFmtId="0" fontId="2" fillId="2" borderId="1" xfId="2" applyBorder="1" applyAlignment="1">
      <alignment horizontal="left" vertical="top" wrapText="1"/>
    </xf>
    <xf numFmtId="0" fontId="4" fillId="4" borderId="1" xfId="0" applyFont="1" applyFill="1" applyBorder="1"/>
    <xf numFmtId="164" fontId="2" fillId="2" borderId="1" xfId="2" applyNumberFormat="1" applyBorder="1"/>
    <xf numFmtId="0" fontId="2" fillId="2" borderId="1" xfId="2" applyBorder="1"/>
    <xf numFmtId="0" fontId="0" fillId="3" borderId="1" xfId="0" applyFill="1" applyBorder="1" applyAlignment="1">
      <alignment horizontal="center"/>
    </xf>
    <xf numFmtId="0" fontId="5" fillId="5" borderId="3" xfId="0" applyFont="1" applyFill="1" applyBorder="1" applyAlignment="1">
      <alignment vertical="top" wrapText="1"/>
    </xf>
    <xf numFmtId="8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44" fontId="0" fillId="0" borderId="1" xfId="1" applyFont="1" applyBorder="1" applyAlignment="1"/>
    <xf numFmtId="0" fontId="0" fillId="0" borderId="1" xfId="0" applyBorder="1" applyAlignment="1">
      <alignment horizontal="left" wrapText="1"/>
    </xf>
    <xf numFmtId="0" fontId="0" fillId="0" borderId="1" xfId="0" applyBorder="1" applyAlignment="1"/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0" fontId="2" fillId="2" borderId="1" xfId="2" applyBorder="1" applyAlignment="1">
      <alignment wrapText="1"/>
    </xf>
    <xf numFmtId="0" fontId="0" fillId="0" borderId="0" xfId="0" applyAlignment="1"/>
    <xf numFmtId="0" fontId="4" fillId="4" borderId="1" xfId="0" applyFont="1" applyFill="1" applyBorder="1" applyAlignment="1">
      <alignment horizontal="left"/>
    </xf>
    <xf numFmtId="0" fontId="2" fillId="2" borderId="1" xfId="2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8" fontId="3" fillId="0" borderId="0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44" fontId="4" fillId="4" borderId="1" xfId="1" applyFont="1" applyFill="1" applyBorder="1" applyAlignment="1"/>
    <xf numFmtId="44" fontId="0" fillId="0" borderId="1" xfId="1" applyFont="1" applyBorder="1" applyAlignment="1">
      <alignment horizontal="right" wrapText="1"/>
    </xf>
    <xf numFmtId="44" fontId="2" fillId="2" borderId="1" xfId="1" applyFont="1" applyFill="1" applyBorder="1" applyAlignment="1"/>
    <xf numFmtId="44" fontId="0" fillId="0" borderId="0" xfId="1" applyFont="1" applyAlignment="1"/>
    <xf numFmtId="164" fontId="0" fillId="0" borderId="1" xfId="0" applyNumberFormat="1" applyBorder="1" applyAlignment="1">
      <alignment horizontal="right" wrapText="1"/>
    </xf>
    <xf numFmtId="44" fontId="2" fillId="2" borderId="1" xfId="2" applyNumberFormat="1" applyBorder="1" applyAlignment="1"/>
    <xf numFmtId="0" fontId="2" fillId="2" borderId="1" xfId="2" applyBorder="1" applyAlignment="1"/>
    <xf numFmtId="164" fontId="2" fillId="2" borderId="1" xfId="2" applyNumberFormat="1" applyBorder="1" applyAlignment="1">
      <alignment horizontal="right" wrapText="1"/>
    </xf>
    <xf numFmtId="44" fontId="0" fillId="0" borderId="1" xfId="1" applyFont="1" applyBorder="1" applyAlignment="1">
      <alignment wrapText="1"/>
    </xf>
    <xf numFmtId="164" fontId="2" fillId="2" borderId="1" xfId="2" applyNumberFormat="1" applyBorder="1" applyAlignment="1"/>
    <xf numFmtId="0" fontId="4" fillId="0" borderId="0" xfId="0" applyFont="1"/>
    <xf numFmtId="164" fontId="0" fillId="0" borderId="0" xfId="0" applyNumberFormat="1" applyAlignment="1"/>
    <xf numFmtId="0" fontId="4" fillId="4" borderId="1" xfId="0" applyFont="1" applyFill="1" applyBorder="1" applyAlignment="1">
      <alignment wrapText="1"/>
    </xf>
    <xf numFmtId="0" fontId="0" fillId="0" borderId="0" xfId="0" applyAlignment="1">
      <alignment wrapText="1"/>
    </xf>
    <xf numFmtId="164" fontId="2" fillId="2" borderId="1" xfId="2" applyNumberForma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>
      <alignment horizontal="left" wrapText="1"/>
    </xf>
    <xf numFmtId="164" fontId="0" fillId="3" borderId="1" xfId="0" applyNumberFormat="1" applyFill="1" applyBorder="1" applyAlignment="1">
      <alignment horizontal="right" wrapText="1"/>
    </xf>
    <xf numFmtId="0" fontId="0" fillId="3" borderId="1" xfId="0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/>
    <xf numFmtId="0" fontId="3" fillId="3" borderId="2" xfId="0" applyFont="1" applyFill="1" applyBorder="1" applyAlignment="1">
      <alignment horizontal="left" wrapText="1"/>
    </xf>
    <xf numFmtId="0" fontId="0" fillId="6" borderId="1" xfId="0" applyFill="1" applyBorder="1" applyAlignment="1">
      <alignment horizontal="left" wrapText="1"/>
    </xf>
    <xf numFmtId="44" fontId="0" fillId="6" borderId="1" xfId="1" applyFont="1" applyFill="1" applyBorder="1" applyAlignment="1">
      <alignment horizontal="right" wrapText="1"/>
    </xf>
    <xf numFmtId="0" fontId="0" fillId="6" borderId="1" xfId="0" applyFill="1" applyBorder="1" applyAlignment="1">
      <alignment horizontal="center" vertical="center" wrapText="1"/>
    </xf>
    <xf numFmtId="164" fontId="0" fillId="7" borderId="1" xfId="0" applyNumberFormat="1" applyFill="1" applyBorder="1" applyAlignment="1">
      <alignment horizontal="right" wrapText="1"/>
    </xf>
    <xf numFmtId="44" fontId="0" fillId="3" borderId="1" xfId="1" applyFont="1" applyFill="1" applyBorder="1" applyAlignment="1">
      <alignment horizontal="right" wrapText="1"/>
    </xf>
    <xf numFmtId="0" fontId="0" fillId="8" borderId="1" xfId="0" applyFill="1" applyBorder="1" applyAlignment="1">
      <alignment horizontal="left" wrapText="1"/>
    </xf>
    <xf numFmtId="44" fontId="0" fillId="8" borderId="1" xfId="1" applyFont="1" applyFill="1" applyBorder="1" applyAlignment="1">
      <alignment horizontal="right" wrapText="1"/>
    </xf>
    <xf numFmtId="0" fontId="0" fillId="7" borderId="1" xfId="0" applyFill="1" applyBorder="1" applyAlignment="1">
      <alignment horizontal="left" wrapText="1"/>
    </xf>
    <xf numFmtId="44" fontId="0" fillId="7" borderId="1" xfId="1" applyFont="1" applyFill="1" applyBorder="1" applyAlignment="1">
      <alignment horizontal="right" wrapText="1"/>
    </xf>
    <xf numFmtId="0" fontId="0" fillId="9" borderId="1" xfId="0" applyFill="1" applyBorder="1" applyAlignment="1">
      <alignment horizontal="left" wrapText="1"/>
    </xf>
    <xf numFmtId="44" fontId="0" fillId="9" borderId="1" xfId="1" applyFont="1" applyFill="1" applyBorder="1" applyAlignment="1">
      <alignment horizontal="right" wrapText="1"/>
    </xf>
    <xf numFmtId="0" fontId="0" fillId="10" borderId="1" xfId="0" applyFill="1" applyBorder="1" applyAlignment="1">
      <alignment horizontal="left" wrapText="1"/>
    </xf>
    <xf numFmtId="44" fontId="0" fillId="10" borderId="1" xfId="1" applyFont="1" applyFill="1" applyBorder="1" applyAlignment="1">
      <alignment horizontal="right" wrapText="1"/>
    </xf>
    <xf numFmtId="8" fontId="3" fillId="8" borderId="1" xfId="0" applyNumberFormat="1" applyFont="1" applyFill="1" applyBorder="1" applyAlignment="1">
      <alignment wrapText="1"/>
    </xf>
    <xf numFmtId="164" fontId="0" fillId="8" borderId="1" xfId="0" applyNumberFormat="1" applyFill="1" applyBorder="1" applyAlignment="1">
      <alignment horizontal="right" wrapText="1"/>
    </xf>
    <xf numFmtId="0" fontId="0" fillId="8" borderId="1" xfId="0" applyFill="1" applyBorder="1"/>
    <xf numFmtId="44" fontId="0" fillId="8" borderId="1" xfId="1" applyFont="1" applyFill="1" applyBorder="1" applyAlignment="1">
      <alignment vertical="top" wrapText="1"/>
    </xf>
    <xf numFmtId="0" fontId="0" fillId="8" borderId="1" xfId="0" applyFont="1" applyFill="1" applyBorder="1" applyAlignment="1">
      <alignment horizontal="center"/>
    </xf>
  </cellXfs>
  <cellStyles count="3">
    <cellStyle name="Neutraal" xfId="2" builtinId="28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6"/>
  <sheetViews>
    <sheetView workbookViewId="0">
      <pane ySplit="1" topLeftCell="A2" activePane="bottomLeft" state="frozen"/>
      <selection pane="bottomLeft" activeCell="K8" sqref="K8"/>
    </sheetView>
  </sheetViews>
  <sheetFormatPr defaultRowHeight="14.5" x14ac:dyDescent="0.35"/>
  <cols>
    <col min="1" max="3" width="31" customWidth="1"/>
    <col min="4" max="4" width="40.26953125" customWidth="1"/>
    <col min="5" max="5" width="31" customWidth="1"/>
  </cols>
  <sheetData>
    <row r="1" spans="1:5" x14ac:dyDescent="0.35">
      <c r="A1" s="27" t="s">
        <v>506</v>
      </c>
      <c r="B1" s="27" t="s">
        <v>507</v>
      </c>
      <c r="C1" s="27" t="s">
        <v>508</v>
      </c>
      <c r="D1" s="27" t="s">
        <v>509</v>
      </c>
      <c r="E1" s="27" t="s">
        <v>510</v>
      </c>
    </row>
    <row r="2" spans="1:5" ht="29" x14ac:dyDescent="0.35">
      <c r="A2" s="1">
        <v>7298</v>
      </c>
      <c r="B2" s="1" t="s">
        <v>531</v>
      </c>
      <c r="C2" s="1" t="s">
        <v>189</v>
      </c>
      <c r="D2" s="1" t="s">
        <v>52</v>
      </c>
      <c r="E2" s="28">
        <v>100</v>
      </c>
    </row>
    <row r="3" spans="1:5" ht="29" x14ac:dyDescent="0.35">
      <c r="A3" s="1">
        <v>41384</v>
      </c>
      <c r="B3" s="1" t="s">
        <v>525</v>
      </c>
      <c r="C3" s="1" t="s">
        <v>180</v>
      </c>
      <c r="D3" s="1" t="s">
        <v>43</v>
      </c>
      <c r="E3" s="28">
        <v>100</v>
      </c>
    </row>
    <row r="4" spans="1:5" x14ac:dyDescent="0.35">
      <c r="A4" s="1">
        <v>10663</v>
      </c>
      <c r="B4" s="1" t="s">
        <v>522</v>
      </c>
      <c r="C4" s="1" t="s">
        <v>173</v>
      </c>
      <c r="D4" s="1" t="s">
        <v>36</v>
      </c>
      <c r="E4" s="28">
        <v>100</v>
      </c>
    </row>
    <row r="5" spans="1:5" ht="29" x14ac:dyDescent="0.35">
      <c r="A5" s="1">
        <v>41945</v>
      </c>
      <c r="B5" s="1" t="s">
        <v>522</v>
      </c>
      <c r="C5" s="1" t="s">
        <v>187</v>
      </c>
      <c r="D5" s="1" t="s">
        <v>50</v>
      </c>
      <c r="E5" s="28">
        <v>100</v>
      </c>
    </row>
    <row r="6" spans="1:5" ht="29" x14ac:dyDescent="0.35">
      <c r="A6" s="1">
        <v>42045</v>
      </c>
      <c r="B6" s="1" t="s">
        <v>522</v>
      </c>
      <c r="C6" s="1" t="s">
        <v>179</v>
      </c>
      <c r="D6" s="1" t="s">
        <v>42</v>
      </c>
      <c r="E6" s="28">
        <v>100</v>
      </c>
    </row>
    <row r="7" spans="1:5" ht="29" x14ac:dyDescent="0.35">
      <c r="A7" s="1">
        <v>42048</v>
      </c>
      <c r="B7" s="1" t="s">
        <v>522</v>
      </c>
      <c r="C7" s="1" t="s">
        <v>174</v>
      </c>
      <c r="D7" s="1" t="s">
        <v>37</v>
      </c>
      <c r="E7" s="28">
        <v>100</v>
      </c>
    </row>
    <row r="8" spans="1:5" x14ac:dyDescent="0.35">
      <c r="A8" s="1">
        <v>41912</v>
      </c>
      <c r="B8" s="1" t="s">
        <v>522</v>
      </c>
      <c r="C8" s="1" t="s">
        <v>173</v>
      </c>
      <c r="D8" s="1" t="s">
        <v>36</v>
      </c>
      <c r="E8" s="28">
        <v>100</v>
      </c>
    </row>
    <row r="9" spans="1:5" ht="29" x14ac:dyDescent="0.35">
      <c r="A9" s="1">
        <v>8716</v>
      </c>
      <c r="B9" s="1" t="s">
        <v>522</v>
      </c>
      <c r="C9" s="1" t="s">
        <v>181</v>
      </c>
      <c r="D9" s="1" t="s">
        <v>44</v>
      </c>
      <c r="E9" s="28">
        <v>104</v>
      </c>
    </row>
    <row r="10" spans="1:5" ht="29" x14ac:dyDescent="0.35">
      <c r="A10" s="1">
        <v>41946</v>
      </c>
      <c r="B10" s="1" t="s">
        <v>522</v>
      </c>
      <c r="C10" s="1" t="s">
        <v>184</v>
      </c>
      <c r="D10" s="1" t="s">
        <v>47</v>
      </c>
      <c r="E10" s="28">
        <v>115</v>
      </c>
    </row>
    <row r="11" spans="1:5" ht="29" x14ac:dyDescent="0.35">
      <c r="A11" s="1">
        <v>41947</v>
      </c>
      <c r="B11" s="1" t="s">
        <v>522</v>
      </c>
      <c r="C11" s="1" t="s">
        <v>175</v>
      </c>
      <c r="D11" s="1" t="s">
        <v>38</v>
      </c>
      <c r="E11" s="28">
        <v>116</v>
      </c>
    </row>
    <row r="12" spans="1:5" ht="29" x14ac:dyDescent="0.35">
      <c r="A12" s="1">
        <v>4226</v>
      </c>
      <c r="B12" s="1" t="s">
        <v>516</v>
      </c>
      <c r="C12" s="1" t="s">
        <v>520</v>
      </c>
      <c r="D12" s="1" t="s">
        <v>97</v>
      </c>
      <c r="E12" s="28">
        <v>122</v>
      </c>
    </row>
    <row r="13" spans="1:5" x14ac:dyDescent="0.35">
      <c r="A13" s="1">
        <v>7328</v>
      </c>
      <c r="B13" s="1" t="s">
        <v>522</v>
      </c>
      <c r="C13" s="1" t="s">
        <v>173</v>
      </c>
      <c r="D13" s="1" t="s">
        <v>36</v>
      </c>
      <c r="E13" s="28">
        <v>131</v>
      </c>
    </row>
    <row r="14" spans="1:5" x14ac:dyDescent="0.35">
      <c r="A14" s="1">
        <v>17564</v>
      </c>
      <c r="B14" s="1" t="s">
        <v>522</v>
      </c>
      <c r="C14" s="1" t="s">
        <v>173</v>
      </c>
      <c r="D14" s="1" t="s">
        <v>36</v>
      </c>
      <c r="E14" s="28">
        <v>136</v>
      </c>
    </row>
    <row r="15" spans="1:5" ht="29" x14ac:dyDescent="0.35">
      <c r="A15" s="1">
        <v>7296</v>
      </c>
      <c r="B15" s="1" t="s">
        <v>522</v>
      </c>
      <c r="C15" s="1" t="s">
        <v>185</v>
      </c>
      <c r="D15" s="1" t="s">
        <v>48</v>
      </c>
      <c r="E15" s="28">
        <v>143</v>
      </c>
    </row>
    <row r="16" spans="1:5" x14ac:dyDescent="0.35">
      <c r="A16" s="1">
        <v>41320</v>
      </c>
      <c r="B16" s="1" t="s">
        <v>522</v>
      </c>
      <c r="C16" s="1" t="s">
        <v>173</v>
      </c>
      <c r="D16" s="1" t="s">
        <v>36</v>
      </c>
      <c r="E16" s="28">
        <v>156</v>
      </c>
    </row>
    <row r="17" spans="1:5" ht="29" x14ac:dyDescent="0.35">
      <c r="A17" s="1">
        <v>11422</v>
      </c>
      <c r="B17" s="1" t="s">
        <v>522</v>
      </c>
      <c r="C17" s="1" t="s">
        <v>178</v>
      </c>
      <c r="D17" s="1" t="s">
        <v>41</v>
      </c>
      <c r="E17" s="28">
        <v>168</v>
      </c>
    </row>
    <row r="18" spans="1:5" ht="29" x14ac:dyDescent="0.35">
      <c r="A18" s="1">
        <v>41980</v>
      </c>
      <c r="B18" s="1" t="s">
        <v>525</v>
      </c>
      <c r="C18" s="1" t="s">
        <v>188</v>
      </c>
      <c r="D18" s="1" t="s">
        <v>51</v>
      </c>
      <c r="E18" s="28">
        <v>209</v>
      </c>
    </row>
    <row r="19" spans="1:5" x14ac:dyDescent="0.35">
      <c r="A19" s="1">
        <v>63428</v>
      </c>
      <c r="B19" s="1" t="s">
        <v>542</v>
      </c>
      <c r="C19" s="1" t="s">
        <v>173</v>
      </c>
      <c r="D19" s="1" t="s">
        <v>18</v>
      </c>
      <c r="E19" s="28">
        <v>250</v>
      </c>
    </row>
    <row r="20" spans="1:5" x14ac:dyDescent="0.35">
      <c r="A20" s="1">
        <v>99542</v>
      </c>
      <c r="B20" s="1" t="s">
        <v>557</v>
      </c>
      <c r="C20" s="1" t="s">
        <v>173</v>
      </c>
      <c r="D20" s="1" t="s">
        <v>16</v>
      </c>
      <c r="E20" s="28">
        <v>250</v>
      </c>
    </row>
    <row r="21" spans="1:5" x14ac:dyDescent="0.35">
      <c r="A21" s="1">
        <v>101312</v>
      </c>
      <c r="B21" s="1" t="s">
        <v>567</v>
      </c>
      <c r="C21" s="1" t="s">
        <v>173</v>
      </c>
      <c r="D21" s="1" t="s">
        <v>16</v>
      </c>
      <c r="E21" s="28">
        <v>250</v>
      </c>
    </row>
    <row r="22" spans="1:5" x14ac:dyDescent="0.35">
      <c r="A22" s="1">
        <v>101716</v>
      </c>
      <c r="B22" s="1" t="s">
        <v>572</v>
      </c>
      <c r="C22" s="1" t="s">
        <v>173</v>
      </c>
      <c r="D22" s="1" t="s">
        <v>18</v>
      </c>
      <c r="E22" s="28">
        <v>250</v>
      </c>
    </row>
    <row r="23" spans="1:5" x14ac:dyDescent="0.35">
      <c r="A23" s="1">
        <v>81450</v>
      </c>
      <c r="B23" s="1" t="s">
        <v>556</v>
      </c>
      <c r="C23" s="1" t="s">
        <v>173</v>
      </c>
      <c r="D23" s="1" t="s">
        <v>18</v>
      </c>
      <c r="E23" s="28">
        <v>255</v>
      </c>
    </row>
    <row r="24" spans="1:5" ht="29" x14ac:dyDescent="0.35">
      <c r="A24" s="1">
        <v>42440</v>
      </c>
      <c r="B24" s="1" t="s">
        <v>522</v>
      </c>
      <c r="C24" s="1" t="s">
        <v>186</v>
      </c>
      <c r="D24" s="1" t="s">
        <v>49</v>
      </c>
      <c r="E24" s="28">
        <v>269</v>
      </c>
    </row>
    <row r="25" spans="1:5" x14ac:dyDescent="0.35">
      <c r="A25" s="1">
        <v>54167</v>
      </c>
      <c r="B25" s="1" t="s">
        <v>533</v>
      </c>
      <c r="C25" s="1" t="s">
        <v>173</v>
      </c>
      <c r="D25" s="1" t="s">
        <v>18</v>
      </c>
      <c r="E25" s="28">
        <v>275</v>
      </c>
    </row>
    <row r="26" spans="1:5" x14ac:dyDescent="0.35">
      <c r="A26" s="1">
        <v>97524</v>
      </c>
      <c r="B26" s="1" t="s">
        <v>557</v>
      </c>
      <c r="C26" s="1" t="s">
        <v>173</v>
      </c>
      <c r="D26" s="1" t="s">
        <v>18</v>
      </c>
      <c r="E26" s="28">
        <v>275</v>
      </c>
    </row>
    <row r="27" spans="1:5" x14ac:dyDescent="0.35">
      <c r="A27" s="1">
        <v>54601</v>
      </c>
      <c r="B27" s="1" t="s">
        <v>533</v>
      </c>
      <c r="C27" s="1" t="s">
        <v>173</v>
      </c>
      <c r="D27" s="1" t="s">
        <v>18</v>
      </c>
      <c r="E27" s="28">
        <v>300</v>
      </c>
    </row>
    <row r="28" spans="1:5" x14ac:dyDescent="0.35">
      <c r="A28" s="1">
        <v>59576</v>
      </c>
      <c r="B28" s="1" t="s">
        <v>533</v>
      </c>
      <c r="C28" s="1" t="s">
        <v>173</v>
      </c>
      <c r="D28" s="1" t="s">
        <v>18</v>
      </c>
      <c r="E28" s="28">
        <v>300</v>
      </c>
    </row>
    <row r="29" spans="1:5" x14ac:dyDescent="0.35">
      <c r="A29" s="1">
        <v>93000</v>
      </c>
      <c r="B29" s="1" t="s">
        <v>557</v>
      </c>
      <c r="C29" s="1" t="s">
        <v>173</v>
      </c>
      <c r="D29" s="1" t="s">
        <v>18</v>
      </c>
      <c r="E29" s="28">
        <v>300</v>
      </c>
    </row>
    <row r="30" spans="1:5" ht="29" x14ac:dyDescent="0.35">
      <c r="A30" s="1">
        <v>42473</v>
      </c>
      <c r="B30" s="1" t="s">
        <v>522</v>
      </c>
      <c r="C30" s="1" t="s">
        <v>191</v>
      </c>
      <c r="D30" s="1" t="s">
        <v>54</v>
      </c>
      <c r="E30" s="28">
        <v>309</v>
      </c>
    </row>
    <row r="31" spans="1:5" x14ac:dyDescent="0.35">
      <c r="A31" s="1">
        <v>51614</v>
      </c>
      <c r="B31" s="1" t="s">
        <v>556</v>
      </c>
      <c r="C31" s="1" t="s">
        <v>173</v>
      </c>
      <c r="D31" s="1" t="s">
        <v>18</v>
      </c>
      <c r="E31" s="28">
        <v>313</v>
      </c>
    </row>
    <row r="32" spans="1:5" x14ac:dyDescent="0.35">
      <c r="A32" s="1">
        <v>92403</v>
      </c>
      <c r="B32" s="1" t="s">
        <v>557</v>
      </c>
      <c r="C32" s="1" t="s">
        <v>173</v>
      </c>
      <c r="D32" s="1" t="s">
        <v>18</v>
      </c>
      <c r="E32" s="28">
        <v>313</v>
      </c>
    </row>
    <row r="33" spans="1:5" x14ac:dyDescent="0.35">
      <c r="A33" s="1">
        <v>102801</v>
      </c>
      <c r="B33" s="1" t="s">
        <v>567</v>
      </c>
      <c r="C33" s="1" t="s">
        <v>173</v>
      </c>
      <c r="D33" s="1" t="s">
        <v>16</v>
      </c>
      <c r="E33" s="28">
        <v>325</v>
      </c>
    </row>
    <row r="34" spans="1:5" ht="29" x14ac:dyDescent="0.35">
      <c r="A34" s="1">
        <v>68226</v>
      </c>
      <c r="B34" s="1" t="s">
        <v>542</v>
      </c>
      <c r="C34" s="1" t="s">
        <v>546</v>
      </c>
      <c r="D34" s="1" t="s">
        <v>93</v>
      </c>
      <c r="E34" s="28">
        <v>332</v>
      </c>
    </row>
    <row r="35" spans="1:5" x14ac:dyDescent="0.35">
      <c r="A35" s="1">
        <v>63134</v>
      </c>
      <c r="B35" s="1" t="s">
        <v>533</v>
      </c>
      <c r="C35" s="1" t="s">
        <v>173</v>
      </c>
      <c r="D35" s="1" t="s">
        <v>18</v>
      </c>
      <c r="E35" s="28">
        <v>338</v>
      </c>
    </row>
    <row r="36" spans="1:5" x14ac:dyDescent="0.35">
      <c r="A36" s="1">
        <v>99008</v>
      </c>
      <c r="B36" s="1" t="s">
        <v>557</v>
      </c>
      <c r="C36" s="1" t="s">
        <v>173</v>
      </c>
      <c r="D36" s="1" t="s">
        <v>16</v>
      </c>
      <c r="E36" s="28">
        <v>338</v>
      </c>
    </row>
    <row r="37" spans="1:5" ht="29" x14ac:dyDescent="0.35">
      <c r="A37" s="1">
        <v>32375</v>
      </c>
      <c r="B37" s="1" t="s">
        <v>522</v>
      </c>
      <c r="C37" s="1" t="s">
        <v>182</v>
      </c>
      <c r="D37" s="1" t="s">
        <v>45</v>
      </c>
      <c r="E37" s="28">
        <v>345</v>
      </c>
    </row>
    <row r="38" spans="1:5" x14ac:dyDescent="0.35">
      <c r="A38" s="1">
        <v>20041051</v>
      </c>
      <c r="B38" s="1" t="s">
        <v>511</v>
      </c>
      <c r="C38" s="1" t="s">
        <v>173</v>
      </c>
      <c r="D38" s="1" t="s">
        <v>17</v>
      </c>
      <c r="E38" s="28">
        <v>350</v>
      </c>
    </row>
    <row r="39" spans="1:5" x14ac:dyDescent="0.35">
      <c r="A39" s="1">
        <v>58065</v>
      </c>
      <c r="B39" s="1" t="s">
        <v>533</v>
      </c>
      <c r="C39" s="1" t="s">
        <v>173</v>
      </c>
      <c r="D39" s="1" t="s">
        <v>18</v>
      </c>
      <c r="E39" s="28">
        <v>350</v>
      </c>
    </row>
    <row r="40" spans="1:5" x14ac:dyDescent="0.35">
      <c r="A40" s="1">
        <v>58944</v>
      </c>
      <c r="B40" s="1" t="s">
        <v>533</v>
      </c>
      <c r="C40" s="1" t="s">
        <v>173</v>
      </c>
      <c r="D40" s="1" t="s">
        <v>18</v>
      </c>
      <c r="E40" s="28">
        <v>350</v>
      </c>
    </row>
    <row r="41" spans="1:5" x14ac:dyDescent="0.35">
      <c r="A41" s="1">
        <v>58079</v>
      </c>
      <c r="B41" s="1" t="s">
        <v>533</v>
      </c>
      <c r="C41" s="1" t="s">
        <v>173</v>
      </c>
      <c r="D41" s="1" t="s">
        <v>18</v>
      </c>
      <c r="E41" s="28">
        <v>363</v>
      </c>
    </row>
    <row r="42" spans="1:5" x14ac:dyDescent="0.35">
      <c r="A42" s="1">
        <v>13044</v>
      </c>
      <c r="B42" s="1" t="s">
        <v>516</v>
      </c>
      <c r="C42" s="1" t="s">
        <v>173</v>
      </c>
      <c r="D42" s="1" t="s">
        <v>16</v>
      </c>
      <c r="E42" s="28">
        <v>375</v>
      </c>
    </row>
    <row r="43" spans="1:5" x14ac:dyDescent="0.35">
      <c r="A43" s="1">
        <v>70756</v>
      </c>
      <c r="B43" s="1" t="s">
        <v>542</v>
      </c>
      <c r="C43" s="1" t="s">
        <v>173</v>
      </c>
      <c r="D43" s="1" t="s">
        <v>18</v>
      </c>
      <c r="E43" s="28">
        <v>375</v>
      </c>
    </row>
    <row r="44" spans="1:5" x14ac:dyDescent="0.35">
      <c r="A44" s="1">
        <v>52409</v>
      </c>
      <c r="B44" s="1" t="s">
        <v>556</v>
      </c>
      <c r="C44" s="1" t="s">
        <v>173</v>
      </c>
      <c r="D44" s="1" t="s">
        <v>18</v>
      </c>
      <c r="E44" s="28">
        <v>375</v>
      </c>
    </row>
    <row r="45" spans="1:5" x14ac:dyDescent="0.35">
      <c r="A45" s="1">
        <v>76861</v>
      </c>
      <c r="B45" s="1" t="s">
        <v>556</v>
      </c>
      <c r="C45" s="1" t="s">
        <v>173</v>
      </c>
      <c r="D45" s="1" t="s">
        <v>18</v>
      </c>
      <c r="E45" s="28">
        <v>375</v>
      </c>
    </row>
    <row r="46" spans="1:5" x14ac:dyDescent="0.35">
      <c r="A46" s="1">
        <v>87784</v>
      </c>
      <c r="B46" s="1" t="s">
        <v>557</v>
      </c>
      <c r="C46" s="1" t="s">
        <v>173</v>
      </c>
      <c r="D46" s="1" t="s">
        <v>18</v>
      </c>
      <c r="E46" s="28">
        <v>375</v>
      </c>
    </row>
    <row r="47" spans="1:5" x14ac:dyDescent="0.35">
      <c r="A47" s="1">
        <v>95607</v>
      </c>
      <c r="B47" s="1" t="s">
        <v>567</v>
      </c>
      <c r="C47" s="1" t="s">
        <v>173</v>
      </c>
      <c r="D47" s="1" t="s">
        <v>18</v>
      </c>
      <c r="E47" s="28">
        <v>375</v>
      </c>
    </row>
    <row r="48" spans="1:5" x14ac:dyDescent="0.35">
      <c r="A48" s="1">
        <v>98739</v>
      </c>
      <c r="B48" s="1" t="s">
        <v>567</v>
      </c>
      <c r="C48" s="1" t="s">
        <v>173</v>
      </c>
      <c r="D48" s="1" t="s">
        <v>16</v>
      </c>
      <c r="E48" s="28">
        <v>375</v>
      </c>
    </row>
    <row r="49" spans="1:5" x14ac:dyDescent="0.35">
      <c r="A49" s="1">
        <v>62526</v>
      </c>
      <c r="B49" s="1" t="s">
        <v>533</v>
      </c>
      <c r="C49" s="1" t="s">
        <v>173</v>
      </c>
      <c r="D49" s="1" t="s">
        <v>18</v>
      </c>
      <c r="E49" s="28">
        <v>400</v>
      </c>
    </row>
    <row r="50" spans="1:5" x14ac:dyDescent="0.35">
      <c r="A50" s="1">
        <v>102104</v>
      </c>
      <c r="B50" s="1" t="s">
        <v>567</v>
      </c>
      <c r="C50" s="1" t="s">
        <v>173</v>
      </c>
      <c r="D50" s="1" t="s">
        <v>16</v>
      </c>
      <c r="E50" s="28">
        <v>400</v>
      </c>
    </row>
    <row r="51" spans="1:5" x14ac:dyDescent="0.35">
      <c r="A51" s="1">
        <v>101314</v>
      </c>
      <c r="B51" s="1" t="s">
        <v>572</v>
      </c>
      <c r="C51" s="1" t="s">
        <v>173</v>
      </c>
      <c r="D51" s="1" t="s">
        <v>18</v>
      </c>
      <c r="E51" s="28">
        <v>400</v>
      </c>
    </row>
    <row r="52" spans="1:5" ht="29" x14ac:dyDescent="0.35">
      <c r="A52" s="1">
        <v>71997</v>
      </c>
      <c r="B52" s="1" t="s">
        <v>542</v>
      </c>
      <c r="C52" s="1" t="s">
        <v>568</v>
      </c>
      <c r="D52" s="1" t="s">
        <v>93</v>
      </c>
      <c r="E52" s="28">
        <v>402</v>
      </c>
    </row>
    <row r="53" spans="1:5" x14ac:dyDescent="0.35">
      <c r="A53" s="1">
        <v>69503</v>
      </c>
      <c r="B53" s="1" t="s">
        <v>550</v>
      </c>
      <c r="C53" s="1" t="s">
        <v>173</v>
      </c>
      <c r="D53" s="1" t="s">
        <v>18</v>
      </c>
      <c r="E53" s="28">
        <v>403</v>
      </c>
    </row>
    <row r="54" spans="1:5" x14ac:dyDescent="0.35">
      <c r="A54" s="1">
        <v>54169</v>
      </c>
      <c r="B54" s="1" t="s">
        <v>533</v>
      </c>
      <c r="C54" s="1" t="s">
        <v>173</v>
      </c>
      <c r="D54" s="1" t="s">
        <v>18</v>
      </c>
      <c r="E54" s="28">
        <v>425</v>
      </c>
    </row>
    <row r="55" spans="1:5" x14ac:dyDescent="0.35">
      <c r="A55" s="1">
        <v>53461</v>
      </c>
      <c r="B55" s="1" t="s">
        <v>542</v>
      </c>
      <c r="C55" s="1" t="s">
        <v>173</v>
      </c>
      <c r="D55" s="1" t="s">
        <v>18</v>
      </c>
      <c r="E55" s="28">
        <v>425</v>
      </c>
    </row>
    <row r="56" spans="1:5" x14ac:dyDescent="0.35">
      <c r="A56" s="1">
        <v>55151</v>
      </c>
      <c r="B56" s="1" t="s">
        <v>533</v>
      </c>
      <c r="C56" s="1" t="s">
        <v>173</v>
      </c>
      <c r="D56" s="1" t="s">
        <v>18</v>
      </c>
      <c r="E56" s="28">
        <v>450</v>
      </c>
    </row>
    <row r="57" spans="1:5" x14ac:dyDescent="0.35">
      <c r="A57" s="1">
        <v>61449</v>
      </c>
      <c r="B57" s="1" t="s">
        <v>533</v>
      </c>
      <c r="C57" s="1" t="s">
        <v>173</v>
      </c>
      <c r="D57" s="1" t="s">
        <v>18</v>
      </c>
      <c r="E57" s="28">
        <v>450</v>
      </c>
    </row>
    <row r="58" spans="1:5" x14ac:dyDescent="0.35">
      <c r="A58" s="1">
        <v>63469</v>
      </c>
      <c r="B58" s="1" t="s">
        <v>533</v>
      </c>
      <c r="C58" s="1" t="s">
        <v>173</v>
      </c>
      <c r="D58" s="1" t="s">
        <v>18</v>
      </c>
      <c r="E58" s="28">
        <v>450</v>
      </c>
    </row>
    <row r="59" spans="1:5" x14ac:dyDescent="0.35">
      <c r="A59" s="1">
        <v>65559</v>
      </c>
      <c r="B59" s="1" t="s">
        <v>556</v>
      </c>
      <c r="C59" s="1" t="s">
        <v>173</v>
      </c>
      <c r="D59" s="1" t="s">
        <v>18</v>
      </c>
      <c r="E59" s="28">
        <v>450</v>
      </c>
    </row>
    <row r="60" spans="1:5" ht="43.5" x14ac:dyDescent="0.35">
      <c r="A60" s="1">
        <v>79569</v>
      </c>
      <c r="B60" s="1" t="s">
        <v>557</v>
      </c>
      <c r="C60" s="1" t="s">
        <v>565</v>
      </c>
      <c r="D60" s="1" t="s">
        <v>566</v>
      </c>
      <c r="E60" s="28">
        <v>457</v>
      </c>
    </row>
    <row r="61" spans="1:5" x14ac:dyDescent="0.35">
      <c r="A61" s="1">
        <v>20041044</v>
      </c>
      <c r="B61" s="1" t="s">
        <v>511</v>
      </c>
      <c r="C61" s="1" t="s">
        <v>173</v>
      </c>
      <c r="D61" s="1" t="s">
        <v>16</v>
      </c>
      <c r="E61" s="28">
        <v>463</v>
      </c>
    </row>
    <row r="62" spans="1:5" x14ac:dyDescent="0.35">
      <c r="A62" s="1">
        <v>91907</v>
      </c>
      <c r="B62" s="1" t="s">
        <v>556</v>
      </c>
      <c r="C62" s="1" t="s">
        <v>173</v>
      </c>
      <c r="D62" s="1" t="s">
        <v>18</v>
      </c>
      <c r="E62" s="28">
        <v>463</v>
      </c>
    </row>
    <row r="63" spans="1:5" x14ac:dyDescent="0.35">
      <c r="A63" s="1">
        <v>89564</v>
      </c>
      <c r="B63" s="1" t="s">
        <v>557</v>
      </c>
      <c r="C63" s="1" t="s">
        <v>173</v>
      </c>
      <c r="D63" s="1" t="s">
        <v>18</v>
      </c>
      <c r="E63" s="28">
        <v>475</v>
      </c>
    </row>
    <row r="64" spans="1:5" x14ac:dyDescent="0.35">
      <c r="A64" s="1">
        <v>102409</v>
      </c>
      <c r="B64" s="1" t="s">
        <v>567</v>
      </c>
      <c r="C64" s="1" t="s">
        <v>173</v>
      </c>
      <c r="D64" s="1" t="s">
        <v>18</v>
      </c>
      <c r="E64" s="28">
        <v>475</v>
      </c>
    </row>
    <row r="65" spans="1:5" x14ac:dyDescent="0.35">
      <c r="A65" s="1">
        <v>88343</v>
      </c>
      <c r="B65" s="1" t="s">
        <v>556</v>
      </c>
      <c r="C65" s="1" t="s">
        <v>173</v>
      </c>
      <c r="D65" s="1" t="s">
        <v>16</v>
      </c>
      <c r="E65" s="28">
        <v>488</v>
      </c>
    </row>
    <row r="66" spans="1:5" ht="29" x14ac:dyDescent="0.35">
      <c r="A66" s="1">
        <v>58940</v>
      </c>
      <c r="B66" s="1" t="s">
        <v>542</v>
      </c>
      <c r="C66" s="1" t="s">
        <v>543</v>
      </c>
      <c r="D66" s="1" t="s">
        <v>105</v>
      </c>
      <c r="E66" s="28">
        <v>493</v>
      </c>
    </row>
    <row r="67" spans="1:5" ht="29" x14ac:dyDescent="0.35">
      <c r="A67" s="1">
        <v>67271</v>
      </c>
      <c r="B67" s="1" t="s">
        <v>542</v>
      </c>
      <c r="C67" s="1" t="s">
        <v>545</v>
      </c>
      <c r="D67" s="1" t="s">
        <v>105</v>
      </c>
      <c r="E67" s="28">
        <v>493</v>
      </c>
    </row>
    <row r="68" spans="1:5" ht="29" x14ac:dyDescent="0.35">
      <c r="A68" s="1">
        <v>42047</v>
      </c>
      <c r="B68" s="1" t="s">
        <v>522</v>
      </c>
      <c r="C68" s="1" t="s">
        <v>192</v>
      </c>
      <c r="D68" s="1" t="s">
        <v>55</v>
      </c>
      <c r="E68" s="28">
        <v>499</v>
      </c>
    </row>
    <row r="69" spans="1:5" ht="43.5" x14ac:dyDescent="0.35">
      <c r="A69" s="1">
        <v>41352</v>
      </c>
      <c r="B69" s="1" t="s">
        <v>522</v>
      </c>
      <c r="C69" s="1" t="s">
        <v>190</v>
      </c>
      <c r="D69" s="1" t="s">
        <v>53</v>
      </c>
      <c r="E69" s="28">
        <v>500</v>
      </c>
    </row>
    <row r="70" spans="1:5" ht="29" x14ac:dyDescent="0.35">
      <c r="A70" s="1">
        <v>44357</v>
      </c>
      <c r="B70" s="1" t="s">
        <v>531</v>
      </c>
      <c r="C70" s="1" t="s">
        <v>225</v>
      </c>
      <c r="D70" s="1" t="s">
        <v>102</v>
      </c>
      <c r="E70" s="28">
        <v>500</v>
      </c>
    </row>
    <row r="71" spans="1:5" x14ac:dyDescent="0.35">
      <c r="A71" s="1">
        <v>57556</v>
      </c>
      <c r="B71" s="1" t="s">
        <v>533</v>
      </c>
      <c r="C71" s="1" t="s">
        <v>173</v>
      </c>
      <c r="D71" s="1" t="s">
        <v>18</v>
      </c>
      <c r="E71" s="28">
        <v>500</v>
      </c>
    </row>
    <row r="72" spans="1:5" x14ac:dyDescent="0.35">
      <c r="A72" s="1">
        <v>100059</v>
      </c>
      <c r="B72" s="1" t="s">
        <v>557</v>
      </c>
      <c r="C72" s="1" t="s">
        <v>173</v>
      </c>
      <c r="D72" s="1" t="s">
        <v>18</v>
      </c>
      <c r="E72" s="28">
        <v>500</v>
      </c>
    </row>
    <row r="73" spans="1:5" x14ac:dyDescent="0.35">
      <c r="A73" s="1">
        <v>96696</v>
      </c>
      <c r="B73" s="1" t="s">
        <v>557</v>
      </c>
      <c r="C73" s="1" t="s">
        <v>173</v>
      </c>
      <c r="D73" s="1" t="s">
        <v>18</v>
      </c>
      <c r="E73" s="28">
        <v>500</v>
      </c>
    </row>
    <row r="74" spans="1:5" x14ac:dyDescent="0.35">
      <c r="A74" s="1">
        <v>88378</v>
      </c>
      <c r="B74" s="1" t="s">
        <v>556</v>
      </c>
      <c r="C74" s="1" t="s">
        <v>173</v>
      </c>
      <c r="D74" s="1" t="s">
        <v>18</v>
      </c>
      <c r="E74" s="28">
        <v>507</v>
      </c>
    </row>
    <row r="75" spans="1:5" ht="43.5" x14ac:dyDescent="0.35">
      <c r="A75" s="1">
        <v>71976</v>
      </c>
      <c r="B75" s="1" t="s">
        <v>542</v>
      </c>
      <c r="C75" s="1" t="s">
        <v>547</v>
      </c>
      <c r="D75" s="1" t="s">
        <v>95</v>
      </c>
      <c r="E75" s="28">
        <v>515</v>
      </c>
    </row>
    <row r="76" spans="1:5" x14ac:dyDescent="0.35">
      <c r="A76" s="1">
        <v>99541</v>
      </c>
      <c r="B76" s="1" t="s">
        <v>567</v>
      </c>
      <c r="C76" s="1" t="s">
        <v>173</v>
      </c>
      <c r="D76" s="1" t="s">
        <v>18</v>
      </c>
      <c r="E76" s="28">
        <v>525</v>
      </c>
    </row>
    <row r="77" spans="1:5" x14ac:dyDescent="0.35">
      <c r="A77" s="1">
        <v>83261</v>
      </c>
      <c r="B77" s="1" t="s">
        <v>556</v>
      </c>
      <c r="C77" s="1" t="s">
        <v>173</v>
      </c>
      <c r="D77" s="1" t="s">
        <v>16</v>
      </c>
      <c r="E77" s="28">
        <v>538</v>
      </c>
    </row>
    <row r="78" spans="1:5" x14ac:dyDescent="0.35">
      <c r="A78" s="1">
        <v>13046</v>
      </c>
      <c r="B78" s="1" t="s">
        <v>516</v>
      </c>
      <c r="C78" s="1" t="s">
        <v>173</v>
      </c>
      <c r="D78" s="1" t="s">
        <v>16</v>
      </c>
      <c r="E78" s="28">
        <v>550</v>
      </c>
    </row>
    <row r="79" spans="1:5" x14ac:dyDescent="0.35">
      <c r="A79" s="1">
        <v>55409</v>
      </c>
      <c r="B79" s="1" t="s">
        <v>533</v>
      </c>
      <c r="C79" s="1" t="s">
        <v>173</v>
      </c>
      <c r="D79" s="1" t="s">
        <v>18</v>
      </c>
      <c r="E79" s="28">
        <v>550</v>
      </c>
    </row>
    <row r="80" spans="1:5" x14ac:dyDescent="0.35">
      <c r="A80" s="1">
        <v>58062</v>
      </c>
      <c r="B80" s="1" t="s">
        <v>533</v>
      </c>
      <c r="C80" s="1" t="s">
        <v>173</v>
      </c>
      <c r="D80" s="1" t="s">
        <v>18</v>
      </c>
      <c r="E80" s="28">
        <v>550</v>
      </c>
    </row>
    <row r="81" spans="1:5" x14ac:dyDescent="0.35">
      <c r="A81" s="1">
        <v>102833</v>
      </c>
      <c r="B81" s="1" t="s">
        <v>572</v>
      </c>
      <c r="C81" s="1" t="s">
        <v>173</v>
      </c>
      <c r="D81" s="1" t="s">
        <v>18</v>
      </c>
      <c r="E81" s="28">
        <v>550</v>
      </c>
    </row>
    <row r="82" spans="1:5" x14ac:dyDescent="0.35">
      <c r="A82" s="1">
        <v>75945</v>
      </c>
      <c r="B82" s="1" t="s">
        <v>550</v>
      </c>
      <c r="C82" s="1" t="s">
        <v>173</v>
      </c>
      <c r="D82" s="1" t="s">
        <v>18</v>
      </c>
      <c r="E82" s="28">
        <v>563</v>
      </c>
    </row>
    <row r="83" spans="1:5" x14ac:dyDescent="0.35">
      <c r="A83" s="1">
        <v>65408</v>
      </c>
      <c r="B83" s="1" t="s">
        <v>542</v>
      </c>
      <c r="C83" s="1" t="s">
        <v>173</v>
      </c>
      <c r="D83" s="1" t="s">
        <v>18</v>
      </c>
      <c r="E83" s="28">
        <v>575</v>
      </c>
    </row>
    <row r="84" spans="1:5" ht="29" x14ac:dyDescent="0.35">
      <c r="A84" s="1">
        <v>42011</v>
      </c>
      <c r="B84" s="1" t="s">
        <v>525</v>
      </c>
      <c r="C84" s="1" t="s">
        <v>176</v>
      </c>
      <c r="D84" s="1" t="s">
        <v>39</v>
      </c>
      <c r="E84" s="28">
        <v>586</v>
      </c>
    </row>
    <row r="85" spans="1:5" x14ac:dyDescent="0.35">
      <c r="A85" s="1">
        <v>20041049</v>
      </c>
      <c r="B85" s="1" t="s">
        <v>511</v>
      </c>
      <c r="C85" s="1" t="s">
        <v>173</v>
      </c>
      <c r="D85" s="1" t="s">
        <v>16</v>
      </c>
      <c r="E85" s="28">
        <v>600</v>
      </c>
    </row>
    <row r="86" spans="1:5" x14ac:dyDescent="0.35">
      <c r="A86" s="1">
        <v>53132</v>
      </c>
      <c r="B86" s="1" t="s">
        <v>533</v>
      </c>
      <c r="C86" s="1" t="s">
        <v>173</v>
      </c>
      <c r="D86" s="1" t="s">
        <v>18</v>
      </c>
      <c r="E86" s="28">
        <v>600</v>
      </c>
    </row>
    <row r="87" spans="1:5" x14ac:dyDescent="0.35">
      <c r="A87" s="1">
        <v>56835</v>
      </c>
      <c r="B87" s="1" t="s">
        <v>533</v>
      </c>
      <c r="C87" s="1" t="s">
        <v>173</v>
      </c>
      <c r="D87" s="1" t="s">
        <v>18</v>
      </c>
      <c r="E87" s="28">
        <v>600</v>
      </c>
    </row>
    <row r="88" spans="1:5" x14ac:dyDescent="0.35">
      <c r="A88" s="1">
        <v>58267</v>
      </c>
      <c r="B88" s="1" t="s">
        <v>533</v>
      </c>
      <c r="C88" s="1" t="s">
        <v>173</v>
      </c>
      <c r="D88" s="1" t="s">
        <v>18</v>
      </c>
      <c r="E88" s="28">
        <v>600</v>
      </c>
    </row>
    <row r="89" spans="1:5" x14ac:dyDescent="0.35">
      <c r="A89" s="1">
        <v>96514</v>
      </c>
      <c r="B89" s="1" t="s">
        <v>557</v>
      </c>
      <c r="C89" s="1" t="s">
        <v>173</v>
      </c>
      <c r="D89" s="1" t="s">
        <v>18</v>
      </c>
      <c r="E89" s="28">
        <v>600</v>
      </c>
    </row>
    <row r="90" spans="1:5" x14ac:dyDescent="0.35">
      <c r="A90" s="1">
        <v>102702</v>
      </c>
      <c r="B90" s="1" t="s">
        <v>567</v>
      </c>
      <c r="C90" s="1" t="s">
        <v>173</v>
      </c>
      <c r="D90" s="1" t="s">
        <v>16</v>
      </c>
      <c r="E90" s="28">
        <v>600</v>
      </c>
    </row>
    <row r="91" spans="1:5" x14ac:dyDescent="0.35">
      <c r="A91" s="1">
        <v>102837</v>
      </c>
      <c r="B91" s="1" t="s">
        <v>567</v>
      </c>
      <c r="C91" s="1" t="s">
        <v>173</v>
      </c>
      <c r="D91" s="1" t="s">
        <v>16</v>
      </c>
      <c r="E91" s="28">
        <v>600</v>
      </c>
    </row>
    <row r="92" spans="1:5" x14ac:dyDescent="0.35">
      <c r="A92" s="1">
        <v>57391</v>
      </c>
      <c r="B92" s="1" t="s">
        <v>533</v>
      </c>
      <c r="C92" s="1" t="s">
        <v>173</v>
      </c>
      <c r="D92" s="1" t="s">
        <v>18</v>
      </c>
      <c r="E92" s="28">
        <v>625</v>
      </c>
    </row>
    <row r="93" spans="1:5" x14ac:dyDescent="0.35">
      <c r="A93" s="1">
        <v>66794</v>
      </c>
      <c r="B93" s="1" t="s">
        <v>533</v>
      </c>
      <c r="C93" s="1" t="s">
        <v>173</v>
      </c>
      <c r="D93" s="1" t="s">
        <v>18</v>
      </c>
      <c r="E93" s="28">
        <v>625</v>
      </c>
    </row>
    <row r="94" spans="1:5" x14ac:dyDescent="0.35">
      <c r="A94" s="1">
        <v>83822</v>
      </c>
      <c r="B94" s="1" t="s">
        <v>556</v>
      </c>
      <c r="C94" s="1" t="s">
        <v>173</v>
      </c>
      <c r="D94" s="1" t="s">
        <v>18</v>
      </c>
      <c r="E94" s="28">
        <v>625</v>
      </c>
    </row>
    <row r="95" spans="1:5" x14ac:dyDescent="0.35">
      <c r="A95" s="1">
        <v>102113</v>
      </c>
      <c r="B95" s="1" t="s">
        <v>567</v>
      </c>
      <c r="C95" s="1" t="s">
        <v>173</v>
      </c>
      <c r="D95" s="1" t="s">
        <v>16</v>
      </c>
      <c r="E95" s="28">
        <v>625</v>
      </c>
    </row>
    <row r="96" spans="1:5" x14ac:dyDescent="0.35">
      <c r="A96" s="1">
        <v>102835</v>
      </c>
      <c r="B96" s="1" t="s">
        <v>567</v>
      </c>
      <c r="C96" s="1" t="s">
        <v>173</v>
      </c>
      <c r="D96" s="1" t="s">
        <v>16</v>
      </c>
      <c r="E96" s="28">
        <v>625</v>
      </c>
    </row>
    <row r="97" spans="1:5" ht="29" x14ac:dyDescent="0.35">
      <c r="A97" s="1">
        <v>79039</v>
      </c>
      <c r="B97" s="1" t="s">
        <v>557</v>
      </c>
      <c r="C97" s="1" t="s">
        <v>564</v>
      </c>
      <c r="D97" s="1" t="s">
        <v>99</v>
      </c>
      <c r="E97" s="28">
        <v>646</v>
      </c>
    </row>
    <row r="98" spans="1:5" ht="29" x14ac:dyDescent="0.35">
      <c r="A98" s="1" t="s">
        <v>553</v>
      </c>
      <c r="B98" s="1" t="s">
        <v>512</v>
      </c>
      <c r="C98" s="1" t="s">
        <v>237</v>
      </c>
      <c r="D98" s="1" t="s">
        <v>89</v>
      </c>
      <c r="E98" s="28">
        <v>654</v>
      </c>
    </row>
    <row r="99" spans="1:5" ht="43.5" x14ac:dyDescent="0.35">
      <c r="A99" s="1">
        <v>72603</v>
      </c>
      <c r="B99" s="1" t="s">
        <v>542</v>
      </c>
      <c r="C99" s="1" t="s">
        <v>548</v>
      </c>
      <c r="D99" s="1" t="s">
        <v>96</v>
      </c>
      <c r="E99" s="28">
        <v>667</v>
      </c>
    </row>
    <row r="100" spans="1:5" x14ac:dyDescent="0.35">
      <c r="A100" s="1">
        <v>96300</v>
      </c>
      <c r="B100" s="1" t="s">
        <v>557</v>
      </c>
      <c r="C100" s="1" t="s">
        <v>173</v>
      </c>
      <c r="D100" s="1" t="s">
        <v>16</v>
      </c>
      <c r="E100" s="28">
        <v>675</v>
      </c>
    </row>
    <row r="101" spans="1:5" x14ac:dyDescent="0.35">
      <c r="A101" s="1">
        <v>20041046</v>
      </c>
      <c r="B101" s="1" t="s">
        <v>511</v>
      </c>
      <c r="C101" s="1" t="s">
        <v>173</v>
      </c>
      <c r="D101" s="1" t="s">
        <v>16</v>
      </c>
      <c r="E101" s="28">
        <v>688</v>
      </c>
    </row>
    <row r="102" spans="1:5" x14ac:dyDescent="0.35">
      <c r="A102" s="1">
        <v>74881</v>
      </c>
      <c r="B102" s="1" t="s">
        <v>556</v>
      </c>
      <c r="C102" s="1" t="s">
        <v>173</v>
      </c>
      <c r="D102" s="1" t="s">
        <v>18</v>
      </c>
      <c r="E102" s="28">
        <v>688</v>
      </c>
    </row>
    <row r="103" spans="1:5" x14ac:dyDescent="0.35">
      <c r="A103" s="1">
        <v>55412</v>
      </c>
      <c r="B103" s="1" t="s">
        <v>533</v>
      </c>
      <c r="C103" s="1" t="s">
        <v>173</v>
      </c>
      <c r="D103" s="1" t="s">
        <v>18</v>
      </c>
      <c r="E103" s="28">
        <v>700</v>
      </c>
    </row>
    <row r="104" spans="1:5" x14ac:dyDescent="0.35">
      <c r="A104" s="1">
        <v>60128</v>
      </c>
      <c r="B104" s="1" t="s">
        <v>550</v>
      </c>
      <c r="C104" s="1" t="s">
        <v>173</v>
      </c>
      <c r="D104" s="1" t="s">
        <v>18</v>
      </c>
      <c r="E104" s="28">
        <v>700</v>
      </c>
    </row>
    <row r="105" spans="1:5" x14ac:dyDescent="0.35">
      <c r="A105" s="1">
        <v>58284</v>
      </c>
      <c r="B105" s="1" t="s">
        <v>533</v>
      </c>
      <c r="C105" s="1" t="s">
        <v>173</v>
      </c>
      <c r="D105" s="1" t="s">
        <v>18</v>
      </c>
      <c r="E105" s="28">
        <v>713</v>
      </c>
    </row>
    <row r="106" spans="1:5" x14ac:dyDescent="0.35">
      <c r="A106" s="1">
        <v>13045</v>
      </c>
      <c r="B106" s="1" t="s">
        <v>522</v>
      </c>
      <c r="C106" s="1" t="s">
        <v>173</v>
      </c>
      <c r="D106" s="1" t="s">
        <v>16</v>
      </c>
      <c r="E106" s="28">
        <v>725</v>
      </c>
    </row>
    <row r="107" spans="1:5" x14ac:dyDescent="0.35">
      <c r="A107" s="1">
        <v>58264</v>
      </c>
      <c r="B107" s="1" t="s">
        <v>533</v>
      </c>
      <c r="C107" s="1" t="s">
        <v>173</v>
      </c>
      <c r="D107" s="1" t="s">
        <v>18</v>
      </c>
      <c r="E107" s="28">
        <v>725</v>
      </c>
    </row>
    <row r="108" spans="1:5" x14ac:dyDescent="0.35">
      <c r="A108" s="1">
        <v>64286</v>
      </c>
      <c r="B108" s="1" t="s">
        <v>533</v>
      </c>
      <c r="C108" s="1" t="s">
        <v>173</v>
      </c>
      <c r="D108" s="1" t="s">
        <v>18</v>
      </c>
      <c r="E108" s="28">
        <v>725</v>
      </c>
    </row>
    <row r="109" spans="1:5" x14ac:dyDescent="0.35">
      <c r="A109" s="1">
        <v>65562</v>
      </c>
      <c r="B109" s="1" t="s">
        <v>533</v>
      </c>
      <c r="C109" s="1" t="s">
        <v>173</v>
      </c>
      <c r="D109" s="1" t="s">
        <v>18</v>
      </c>
      <c r="E109" s="28">
        <v>738</v>
      </c>
    </row>
    <row r="110" spans="1:5" ht="29" x14ac:dyDescent="0.35">
      <c r="A110" s="1">
        <v>6267</v>
      </c>
      <c r="B110" s="1" t="s">
        <v>522</v>
      </c>
      <c r="C110" s="1" t="s">
        <v>177</v>
      </c>
      <c r="D110" s="1" t="s">
        <v>40</v>
      </c>
      <c r="E110" s="28">
        <v>741</v>
      </c>
    </row>
    <row r="111" spans="1:5" x14ac:dyDescent="0.35">
      <c r="A111" s="1">
        <v>20041052</v>
      </c>
      <c r="B111" s="1" t="s">
        <v>511</v>
      </c>
      <c r="C111" s="1" t="s">
        <v>173</v>
      </c>
      <c r="D111" s="1" t="s">
        <v>17</v>
      </c>
      <c r="E111" s="28">
        <v>750</v>
      </c>
    </row>
    <row r="112" spans="1:5" x14ac:dyDescent="0.35">
      <c r="A112" s="1">
        <v>54256</v>
      </c>
      <c r="B112" s="1" t="s">
        <v>533</v>
      </c>
      <c r="C112" s="1" t="s">
        <v>173</v>
      </c>
      <c r="D112" s="1" t="s">
        <v>18</v>
      </c>
      <c r="E112" s="28">
        <v>750</v>
      </c>
    </row>
    <row r="113" spans="1:5" x14ac:dyDescent="0.35">
      <c r="A113" s="1">
        <v>94019</v>
      </c>
      <c r="B113" s="1" t="s">
        <v>557</v>
      </c>
      <c r="C113" s="1" t="s">
        <v>173</v>
      </c>
      <c r="D113" s="1" t="s">
        <v>18</v>
      </c>
      <c r="E113" s="28">
        <v>788</v>
      </c>
    </row>
    <row r="114" spans="1:5" x14ac:dyDescent="0.35">
      <c r="A114" s="1">
        <v>73067</v>
      </c>
      <c r="B114" s="1" t="s">
        <v>542</v>
      </c>
      <c r="C114" s="1" t="s">
        <v>173</v>
      </c>
      <c r="D114" s="1" t="s">
        <v>18</v>
      </c>
      <c r="E114" s="28">
        <v>800</v>
      </c>
    </row>
    <row r="115" spans="1:5" x14ac:dyDescent="0.35">
      <c r="A115" s="1">
        <v>96923</v>
      </c>
      <c r="B115" s="1" t="s">
        <v>557</v>
      </c>
      <c r="C115" s="1" t="s">
        <v>173</v>
      </c>
      <c r="D115" s="1" t="s">
        <v>18</v>
      </c>
      <c r="E115" s="28">
        <v>800</v>
      </c>
    </row>
    <row r="116" spans="1:5" ht="29" x14ac:dyDescent="0.35">
      <c r="A116" s="1">
        <v>65877</v>
      </c>
      <c r="B116" s="1" t="s">
        <v>542</v>
      </c>
      <c r="C116" s="1" t="s">
        <v>544</v>
      </c>
      <c r="D116" s="1" t="s">
        <v>94</v>
      </c>
      <c r="E116" s="28">
        <v>817</v>
      </c>
    </row>
    <row r="117" spans="1:5" x14ac:dyDescent="0.35">
      <c r="A117" s="1">
        <v>52415</v>
      </c>
      <c r="B117" s="1" t="s">
        <v>533</v>
      </c>
      <c r="C117" s="1" t="s">
        <v>173</v>
      </c>
      <c r="D117" s="1" t="s">
        <v>18</v>
      </c>
      <c r="E117" s="28">
        <v>825</v>
      </c>
    </row>
    <row r="118" spans="1:5" ht="43.5" x14ac:dyDescent="0.35">
      <c r="A118" s="1">
        <v>55174</v>
      </c>
      <c r="B118" s="1" t="s">
        <v>531</v>
      </c>
      <c r="C118" s="1" t="s">
        <v>228</v>
      </c>
      <c r="D118" s="1" t="s">
        <v>100</v>
      </c>
      <c r="E118" s="28">
        <v>826</v>
      </c>
    </row>
    <row r="119" spans="1:5" x14ac:dyDescent="0.35">
      <c r="A119" s="1">
        <v>20041050</v>
      </c>
      <c r="B119" s="1" t="s">
        <v>511</v>
      </c>
      <c r="C119" s="1" t="s">
        <v>173</v>
      </c>
      <c r="D119" s="1" t="s">
        <v>16</v>
      </c>
      <c r="E119" s="28">
        <v>850</v>
      </c>
    </row>
    <row r="120" spans="1:5" x14ac:dyDescent="0.35">
      <c r="A120" s="1">
        <v>13049</v>
      </c>
      <c r="B120" s="1" t="s">
        <v>516</v>
      </c>
      <c r="C120" s="1" t="s">
        <v>173</v>
      </c>
      <c r="D120" s="1" t="s">
        <v>16</v>
      </c>
      <c r="E120" s="28">
        <v>850</v>
      </c>
    </row>
    <row r="121" spans="1:5" x14ac:dyDescent="0.35">
      <c r="A121" s="1">
        <v>71697</v>
      </c>
      <c r="B121" s="1" t="s">
        <v>550</v>
      </c>
      <c r="C121" s="1" t="s">
        <v>173</v>
      </c>
      <c r="D121" s="1" t="s">
        <v>18</v>
      </c>
      <c r="E121" s="28">
        <v>850</v>
      </c>
    </row>
    <row r="122" spans="1:5" x14ac:dyDescent="0.35">
      <c r="A122" s="1">
        <v>96211</v>
      </c>
      <c r="B122" s="1" t="s">
        <v>557</v>
      </c>
      <c r="C122" s="1" t="s">
        <v>173</v>
      </c>
      <c r="D122" s="1" t="s">
        <v>18</v>
      </c>
      <c r="E122" s="28">
        <v>850</v>
      </c>
    </row>
    <row r="123" spans="1:5" x14ac:dyDescent="0.35">
      <c r="A123" s="1">
        <v>97289</v>
      </c>
      <c r="B123" s="1" t="s">
        <v>557</v>
      </c>
      <c r="C123" s="1" t="s">
        <v>173</v>
      </c>
      <c r="D123" s="1" t="s">
        <v>18</v>
      </c>
      <c r="E123" s="28">
        <v>863</v>
      </c>
    </row>
    <row r="124" spans="1:5" x14ac:dyDescent="0.35">
      <c r="A124" s="1">
        <v>97400</v>
      </c>
      <c r="B124" s="1" t="s">
        <v>557</v>
      </c>
      <c r="C124" s="1" t="s">
        <v>173</v>
      </c>
      <c r="D124" s="1" t="s">
        <v>18</v>
      </c>
      <c r="E124" s="28">
        <v>863</v>
      </c>
    </row>
    <row r="125" spans="1:5" x14ac:dyDescent="0.35">
      <c r="A125" s="1">
        <v>13042</v>
      </c>
      <c r="B125" s="1" t="s">
        <v>516</v>
      </c>
      <c r="C125" s="1" t="s">
        <v>173</v>
      </c>
      <c r="D125" s="1" t="s">
        <v>16</v>
      </c>
      <c r="E125" s="28">
        <v>875</v>
      </c>
    </row>
    <row r="126" spans="1:5" x14ac:dyDescent="0.35">
      <c r="A126" s="1">
        <v>13043</v>
      </c>
      <c r="B126" s="1" t="s">
        <v>516</v>
      </c>
      <c r="C126" s="1" t="s">
        <v>173</v>
      </c>
      <c r="D126" s="1" t="s">
        <v>16</v>
      </c>
      <c r="E126" s="28">
        <v>875</v>
      </c>
    </row>
    <row r="127" spans="1:5" x14ac:dyDescent="0.35">
      <c r="A127" s="1">
        <v>69572</v>
      </c>
      <c r="B127" s="1" t="s">
        <v>550</v>
      </c>
      <c r="C127" s="1" t="s">
        <v>173</v>
      </c>
      <c r="D127" s="1" t="s">
        <v>18</v>
      </c>
      <c r="E127" s="28">
        <v>875</v>
      </c>
    </row>
    <row r="128" spans="1:5" x14ac:dyDescent="0.35">
      <c r="A128" s="1">
        <v>79666</v>
      </c>
      <c r="B128" s="1" t="s">
        <v>556</v>
      </c>
      <c r="C128" s="1" t="s">
        <v>173</v>
      </c>
      <c r="D128" s="1" t="s">
        <v>18</v>
      </c>
      <c r="E128" s="28">
        <v>875</v>
      </c>
    </row>
    <row r="129" spans="1:5" ht="29" x14ac:dyDescent="0.35">
      <c r="A129" s="1">
        <v>44359</v>
      </c>
      <c r="B129" s="1" t="s">
        <v>531</v>
      </c>
      <c r="C129" s="1" t="s">
        <v>233</v>
      </c>
      <c r="D129" s="1" t="s">
        <v>101</v>
      </c>
      <c r="E129" s="28">
        <v>900</v>
      </c>
    </row>
    <row r="130" spans="1:5" x14ac:dyDescent="0.35">
      <c r="A130" s="1">
        <v>53135</v>
      </c>
      <c r="B130" s="1" t="s">
        <v>533</v>
      </c>
      <c r="C130" s="1" t="s">
        <v>173</v>
      </c>
      <c r="D130" s="1" t="s">
        <v>18</v>
      </c>
      <c r="E130" s="28">
        <v>900</v>
      </c>
    </row>
    <row r="131" spans="1:5" x14ac:dyDescent="0.35">
      <c r="A131" s="1">
        <v>20041053</v>
      </c>
      <c r="B131" s="1" t="s">
        <v>511</v>
      </c>
      <c r="C131" s="1" t="s">
        <v>173</v>
      </c>
      <c r="D131" s="1" t="s">
        <v>16</v>
      </c>
      <c r="E131" s="28">
        <v>925</v>
      </c>
    </row>
    <row r="132" spans="1:5" x14ac:dyDescent="0.35">
      <c r="A132" s="1">
        <v>82304</v>
      </c>
      <c r="B132" s="1" t="s">
        <v>556</v>
      </c>
      <c r="C132" s="1" t="s">
        <v>173</v>
      </c>
      <c r="D132" s="1" t="s">
        <v>18</v>
      </c>
      <c r="E132" s="28">
        <v>938</v>
      </c>
    </row>
    <row r="133" spans="1:5" x14ac:dyDescent="0.35">
      <c r="A133" s="1">
        <v>68312</v>
      </c>
      <c r="B133" s="1" t="s">
        <v>556</v>
      </c>
      <c r="C133" s="1" t="s">
        <v>173</v>
      </c>
      <c r="D133" s="1" t="s">
        <v>18</v>
      </c>
      <c r="E133" s="28">
        <v>950</v>
      </c>
    </row>
    <row r="134" spans="1:5" x14ac:dyDescent="0.35">
      <c r="A134" s="1">
        <v>96857</v>
      </c>
      <c r="B134" s="1" t="s">
        <v>557</v>
      </c>
      <c r="C134" s="1" t="s">
        <v>173</v>
      </c>
      <c r="D134" s="1" t="s">
        <v>16</v>
      </c>
      <c r="E134" s="28">
        <v>963</v>
      </c>
    </row>
    <row r="135" spans="1:5" x14ac:dyDescent="0.35">
      <c r="A135" s="1">
        <v>52412</v>
      </c>
      <c r="B135" s="1" t="s">
        <v>533</v>
      </c>
      <c r="C135" s="1" t="s">
        <v>173</v>
      </c>
      <c r="D135" s="1" t="s">
        <v>18</v>
      </c>
      <c r="E135" s="28">
        <v>975</v>
      </c>
    </row>
    <row r="136" spans="1:5" x14ac:dyDescent="0.35">
      <c r="A136" s="1">
        <v>54593</v>
      </c>
      <c r="B136" s="1" t="s">
        <v>533</v>
      </c>
      <c r="C136" s="1" t="s">
        <v>173</v>
      </c>
      <c r="D136" s="1" t="s">
        <v>18</v>
      </c>
      <c r="E136" s="28">
        <v>988</v>
      </c>
    </row>
    <row r="137" spans="1:5" x14ac:dyDescent="0.35">
      <c r="A137" s="1">
        <v>63461</v>
      </c>
      <c r="B137" s="1" t="s">
        <v>542</v>
      </c>
      <c r="C137" s="1" t="s">
        <v>173</v>
      </c>
      <c r="D137" s="1" t="s">
        <v>18</v>
      </c>
      <c r="E137" s="28">
        <v>1000</v>
      </c>
    </row>
    <row r="138" spans="1:5" x14ac:dyDescent="0.35">
      <c r="A138" s="1">
        <v>65551</v>
      </c>
      <c r="B138" s="1" t="s">
        <v>550</v>
      </c>
      <c r="C138" s="1" t="s">
        <v>173</v>
      </c>
      <c r="D138" s="1" t="s">
        <v>18</v>
      </c>
      <c r="E138" s="28">
        <v>1000</v>
      </c>
    </row>
    <row r="139" spans="1:5" ht="29" x14ac:dyDescent="0.35">
      <c r="A139" s="1">
        <v>55124</v>
      </c>
      <c r="B139" s="1" t="s">
        <v>557</v>
      </c>
      <c r="C139" s="1" t="s">
        <v>264</v>
      </c>
      <c r="D139" s="1" t="s">
        <v>265</v>
      </c>
      <c r="E139" s="28">
        <v>1000</v>
      </c>
    </row>
    <row r="140" spans="1:5" ht="29" x14ac:dyDescent="0.35">
      <c r="A140" s="1">
        <v>52245</v>
      </c>
      <c r="B140" s="1" t="s">
        <v>567</v>
      </c>
      <c r="C140" s="1" t="s">
        <v>268</v>
      </c>
      <c r="D140" s="1" t="s">
        <v>269</v>
      </c>
      <c r="E140" s="28">
        <v>1000</v>
      </c>
    </row>
    <row r="141" spans="1:5" x14ac:dyDescent="0.35">
      <c r="A141" s="1">
        <v>13040</v>
      </c>
      <c r="B141" s="1" t="s">
        <v>516</v>
      </c>
      <c r="C141" s="1" t="s">
        <v>173</v>
      </c>
      <c r="D141" s="1" t="s">
        <v>16</v>
      </c>
      <c r="E141" s="28">
        <v>1025</v>
      </c>
    </row>
    <row r="142" spans="1:5" x14ac:dyDescent="0.35">
      <c r="A142" s="1">
        <v>55546</v>
      </c>
      <c r="B142" s="1" t="s">
        <v>533</v>
      </c>
      <c r="C142" s="1" t="s">
        <v>173</v>
      </c>
      <c r="D142" s="1" t="s">
        <v>18</v>
      </c>
      <c r="E142" s="28">
        <v>1025</v>
      </c>
    </row>
    <row r="143" spans="1:5" x14ac:dyDescent="0.35">
      <c r="A143" s="1">
        <v>69471</v>
      </c>
      <c r="B143" s="1" t="s">
        <v>542</v>
      </c>
      <c r="C143" s="1" t="s">
        <v>173</v>
      </c>
      <c r="D143" s="1" t="s">
        <v>18</v>
      </c>
      <c r="E143" s="28">
        <v>1025</v>
      </c>
    </row>
    <row r="144" spans="1:5" x14ac:dyDescent="0.35">
      <c r="A144" s="1">
        <v>69534</v>
      </c>
      <c r="B144" s="1" t="s">
        <v>542</v>
      </c>
      <c r="C144" s="1" t="s">
        <v>173</v>
      </c>
      <c r="D144" s="1" t="s">
        <v>18</v>
      </c>
      <c r="E144" s="28">
        <v>1025</v>
      </c>
    </row>
    <row r="145" spans="1:5" x14ac:dyDescent="0.35">
      <c r="A145" s="1">
        <v>74121</v>
      </c>
      <c r="B145" s="1" t="s">
        <v>556</v>
      </c>
      <c r="C145" s="1" t="s">
        <v>173</v>
      </c>
      <c r="D145" s="1" t="s">
        <v>16</v>
      </c>
      <c r="E145" s="28">
        <v>1075</v>
      </c>
    </row>
    <row r="146" spans="1:5" x14ac:dyDescent="0.35">
      <c r="A146" s="1">
        <v>55146</v>
      </c>
      <c r="B146" s="1" t="s">
        <v>533</v>
      </c>
      <c r="C146" s="1" t="s">
        <v>173</v>
      </c>
      <c r="D146" s="1" t="s">
        <v>18</v>
      </c>
      <c r="E146" s="28">
        <v>1088</v>
      </c>
    </row>
    <row r="147" spans="1:5" x14ac:dyDescent="0.35">
      <c r="A147" s="1">
        <v>100393</v>
      </c>
      <c r="B147" s="1" t="s">
        <v>567</v>
      </c>
      <c r="C147" s="1" t="s">
        <v>173</v>
      </c>
      <c r="D147" s="1" t="s">
        <v>16</v>
      </c>
      <c r="E147" s="28">
        <v>1088</v>
      </c>
    </row>
    <row r="148" spans="1:5" x14ac:dyDescent="0.35">
      <c r="A148" s="1">
        <v>20041055</v>
      </c>
      <c r="B148" s="1" t="s">
        <v>511</v>
      </c>
      <c r="C148" s="1" t="s">
        <v>173</v>
      </c>
      <c r="D148" s="1" t="s">
        <v>16</v>
      </c>
      <c r="E148" s="28">
        <v>1100</v>
      </c>
    </row>
    <row r="149" spans="1:5" x14ac:dyDescent="0.35">
      <c r="A149" s="1">
        <v>102407</v>
      </c>
      <c r="B149" s="1" t="s">
        <v>567</v>
      </c>
      <c r="C149" s="1" t="s">
        <v>173</v>
      </c>
      <c r="D149" s="1" t="s">
        <v>18</v>
      </c>
      <c r="E149" s="28">
        <v>1100</v>
      </c>
    </row>
    <row r="150" spans="1:5" x14ac:dyDescent="0.35">
      <c r="A150" s="1">
        <v>55127</v>
      </c>
      <c r="B150" s="1" t="s">
        <v>533</v>
      </c>
      <c r="C150" s="1" t="s">
        <v>173</v>
      </c>
      <c r="D150" s="1" t="s">
        <v>18</v>
      </c>
      <c r="E150" s="28">
        <v>1125</v>
      </c>
    </row>
    <row r="151" spans="1:5" ht="43.5" x14ac:dyDescent="0.35">
      <c r="A151" s="1" t="s">
        <v>552</v>
      </c>
      <c r="B151" s="1" t="s">
        <v>512</v>
      </c>
      <c r="C151" s="1" t="s">
        <v>237</v>
      </c>
      <c r="D151" s="1" t="s">
        <v>88</v>
      </c>
      <c r="E151" s="28">
        <v>1143</v>
      </c>
    </row>
    <row r="152" spans="1:5" x14ac:dyDescent="0.35">
      <c r="A152" s="1">
        <v>63562</v>
      </c>
      <c r="B152" s="1" t="s">
        <v>533</v>
      </c>
      <c r="C152" s="1" t="s">
        <v>173</v>
      </c>
      <c r="D152" s="1" t="s">
        <v>18</v>
      </c>
      <c r="E152" s="28">
        <v>1150</v>
      </c>
    </row>
    <row r="153" spans="1:5" x14ac:dyDescent="0.35">
      <c r="A153" s="1">
        <v>99007</v>
      </c>
      <c r="B153" s="1" t="s">
        <v>557</v>
      </c>
      <c r="C153" s="1" t="s">
        <v>173</v>
      </c>
      <c r="D153" s="1" t="s">
        <v>16</v>
      </c>
      <c r="E153" s="28">
        <v>1150</v>
      </c>
    </row>
    <row r="154" spans="1:5" x14ac:dyDescent="0.35">
      <c r="A154" s="1">
        <v>20041047</v>
      </c>
      <c r="B154" s="1" t="s">
        <v>511</v>
      </c>
      <c r="C154" s="1" t="s">
        <v>173</v>
      </c>
      <c r="D154" s="1" t="s">
        <v>16</v>
      </c>
      <c r="E154" s="28">
        <v>1225</v>
      </c>
    </row>
    <row r="155" spans="1:5" x14ac:dyDescent="0.35">
      <c r="A155" s="1">
        <v>20041054</v>
      </c>
      <c r="B155" s="1" t="s">
        <v>511</v>
      </c>
      <c r="C155" s="1" t="s">
        <v>173</v>
      </c>
      <c r="D155" s="1" t="s">
        <v>18</v>
      </c>
      <c r="E155" s="28">
        <v>1250</v>
      </c>
    </row>
    <row r="156" spans="1:5" x14ac:dyDescent="0.35">
      <c r="A156" s="1">
        <v>53133</v>
      </c>
      <c r="B156" s="1" t="s">
        <v>531</v>
      </c>
      <c r="C156" s="30" t="s">
        <v>173</v>
      </c>
      <c r="D156" s="30" t="s">
        <v>18</v>
      </c>
      <c r="E156" s="28">
        <v>1250</v>
      </c>
    </row>
    <row r="157" spans="1:5" x14ac:dyDescent="0.35">
      <c r="A157" s="1">
        <v>103020</v>
      </c>
      <c r="B157" s="1" t="s">
        <v>572</v>
      </c>
      <c r="C157" s="1" t="s">
        <v>173</v>
      </c>
      <c r="D157" s="1" t="s">
        <v>16</v>
      </c>
      <c r="E157" s="28">
        <v>1288</v>
      </c>
    </row>
    <row r="158" spans="1:5" x14ac:dyDescent="0.35">
      <c r="A158" s="1">
        <v>101147</v>
      </c>
      <c r="B158" s="1" t="s">
        <v>572</v>
      </c>
      <c r="C158" s="1" t="s">
        <v>173</v>
      </c>
      <c r="D158" s="1" t="s">
        <v>16</v>
      </c>
      <c r="E158" s="28">
        <v>1325</v>
      </c>
    </row>
    <row r="159" spans="1:5" ht="43.5" x14ac:dyDescent="0.35">
      <c r="A159" s="1" t="s">
        <v>554</v>
      </c>
      <c r="B159" s="1" t="s">
        <v>512</v>
      </c>
      <c r="C159" s="1" t="s">
        <v>237</v>
      </c>
      <c r="D159" s="1" t="s">
        <v>90</v>
      </c>
      <c r="E159" s="28">
        <v>1394</v>
      </c>
    </row>
    <row r="160" spans="1:5" ht="43.5" x14ac:dyDescent="0.35">
      <c r="A160" s="1">
        <v>55173</v>
      </c>
      <c r="B160" s="1" t="s">
        <v>533</v>
      </c>
      <c r="C160" s="1" t="s">
        <v>537</v>
      </c>
      <c r="D160" s="1" t="s">
        <v>104</v>
      </c>
      <c r="E160" s="28">
        <v>1398</v>
      </c>
    </row>
    <row r="161" spans="1:5" x14ac:dyDescent="0.35">
      <c r="A161" s="1">
        <v>85538</v>
      </c>
      <c r="B161" s="1" t="s">
        <v>572</v>
      </c>
      <c r="C161" s="1" t="s">
        <v>173</v>
      </c>
      <c r="D161" s="1" t="s">
        <v>18</v>
      </c>
      <c r="E161" s="28">
        <v>1450</v>
      </c>
    </row>
    <row r="162" spans="1:5" x14ac:dyDescent="0.35">
      <c r="A162" s="1">
        <v>80766</v>
      </c>
      <c r="B162" s="1" t="s">
        <v>556</v>
      </c>
      <c r="C162" s="1" t="s">
        <v>173</v>
      </c>
      <c r="D162" s="1" t="s">
        <v>18</v>
      </c>
      <c r="E162" s="28">
        <v>1488</v>
      </c>
    </row>
    <row r="163" spans="1:5" x14ac:dyDescent="0.35">
      <c r="A163" s="1">
        <v>86332</v>
      </c>
      <c r="B163" s="1" t="s">
        <v>556</v>
      </c>
      <c r="C163" s="1" t="s">
        <v>173</v>
      </c>
      <c r="D163" s="1" t="s">
        <v>18</v>
      </c>
      <c r="E163" s="28">
        <v>1500</v>
      </c>
    </row>
    <row r="164" spans="1:5" x14ac:dyDescent="0.35">
      <c r="A164" s="1">
        <v>55129</v>
      </c>
      <c r="B164" s="1" t="s">
        <v>533</v>
      </c>
      <c r="C164" s="1" t="s">
        <v>173</v>
      </c>
      <c r="D164" s="1" t="s">
        <v>18</v>
      </c>
      <c r="E164" s="28">
        <v>1525</v>
      </c>
    </row>
    <row r="165" spans="1:5" x14ac:dyDescent="0.35">
      <c r="A165" s="1">
        <v>55082</v>
      </c>
      <c r="B165" s="1" t="s">
        <v>531</v>
      </c>
      <c r="C165" s="1" t="s">
        <v>173</v>
      </c>
      <c r="D165" s="1" t="s">
        <v>18</v>
      </c>
      <c r="E165" s="28">
        <v>1550</v>
      </c>
    </row>
    <row r="166" spans="1:5" x14ac:dyDescent="0.35">
      <c r="A166" s="1">
        <v>100630</v>
      </c>
      <c r="B166" s="1" t="s">
        <v>567</v>
      </c>
      <c r="C166" s="1" t="s">
        <v>225</v>
      </c>
      <c r="D166" s="1" t="s">
        <v>19</v>
      </c>
      <c r="E166" s="28">
        <v>1550</v>
      </c>
    </row>
    <row r="167" spans="1:5" x14ac:dyDescent="0.35">
      <c r="A167" s="1">
        <v>13041</v>
      </c>
      <c r="B167" s="1" t="s">
        <v>516</v>
      </c>
      <c r="C167" s="1" t="s">
        <v>173</v>
      </c>
      <c r="D167" s="1" t="s">
        <v>16</v>
      </c>
      <c r="E167" s="28">
        <v>1625</v>
      </c>
    </row>
    <row r="168" spans="1:5" x14ac:dyDescent="0.35">
      <c r="A168" s="1">
        <v>89961</v>
      </c>
      <c r="B168" s="1" t="s">
        <v>556</v>
      </c>
      <c r="C168" s="1" t="s">
        <v>173</v>
      </c>
      <c r="D168" s="1" t="s">
        <v>16</v>
      </c>
      <c r="E168" s="28">
        <v>1625</v>
      </c>
    </row>
    <row r="169" spans="1:5" x14ac:dyDescent="0.35">
      <c r="A169" s="1">
        <v>100388</v>
      </c>
      <c r="B169" s="1" t="s">
        <v>557</v>
      </c>
      <c r="C169" s="1" t="s">
        <v>173</v>
      </c>
      <c r="D169" s="1" t="s">
        <v>16</v>
      </c>
      <c r="E169" s="28">
        <v>1638</v>
      </c>
    </row>
    <row r="170" spans="1:5" x14ac:dyDescent="0.35">
      <c r="A170" s="1">
        <v>70791</v>
      </c>
      <c r="B170" s="1" t="s">
        <v>556</v>
      </c>
      <c r="C170" s="1" t="s">
        <v>173</v>
      </c>
      <c r="D170" s="1" t="s">
        <v>18</v>
      </c>
      <c r="E170" s="28">
        <v>1650</v>
      </c>
    </row>
    <row r="171" spans="1:5" ht="29" x14ac:dyDescent="0.35">
      <c r="A171" s="1">
        <v>41913</v>
      </c>
      <c r="B171" s="1" t="s">
        <v>522</v>
      </c>
      <c r="C171" s="1" t="s">
        <v>183</v>
      </c>
      <c r="D171" s="1" t="s">
        <v>46</v>
      </c>
      <c r="E171" s="28">
        <v>1673</v>
      </c>
    </row>
    <row r="172" spans="1:5" x14ac:dyDescent="0.35">
      <c r="A172" s="1">
        <v>79037</v>
      </c>
      <c r="B172" s="1" t="s">
        <v>556</v>
      </c>
      <c r="C172" s="1" t="s">
        <v>236</v>
      </c>
      <c r="D172" s="1" t="s">
        <v>148</v>
      </c>
      <c r="E172" s="28">
        <v>1700</v>
      </c>
    </row>
    <row r="173" spans="1:5" x14ac:dyDescent="0.35">
      <c r="A173" s="1">
        <v>84878</v>
      </c>
      <c r="B173" s="1" t="s">
        <v>556</v>
      </c>
      <c r="C173" s="1" t="s">
        <v>173</v>
      </c>
      <c r="D173" s="1" t="s">
        <v>18</v>
      </c>
      <c r="E173" s="28">
        <v>1700</v>
      </c>
    </row>
    <row r="174" spans="1:5" ht="29" x14ac:dyDescent="0.35">
      <c r="A174" s="1">
        <v>63528</v>
      </c>
      <c r="B174" s="1" t="s">
        <v>550</v>
      </c>
      <c r="C174" s="1" t="s">
        <v>341</v>
      </c>
      <c r="D174" s="1" t="s">
        <v>342</v>
      </c>
      <c r="E174" s="28">
        <v>1701</v>
      </c>
    </row>
    <row r="175" spans="1:5" x14ac:dyDescent="0.35">
      <c r="A175" s="1">
        <v>20041045</v>
      </c>
      <c r="B175" s="1" t="s">
        <v>511</v>
      </c>
      <c r="C175" s="1" t="s">
        <v>173</v>
      </c>
      <c r="D175" s="1" t="s">
        <v>16</v>
      </c>
      <c r="E175" s="28">
        <v>1750</v>
      </c>
    </row>
    <row r="176" spans="1:5" x14ac:dyDescent="0.35">
      <c r="A176" s="1">
        <v>17565</v>
      </c>
      <c r="B176" s="1" t="s">
        <v>522</v>
      </c>
      <c r="C176" s="1" t="s">
        <v>173</v>
      </c>
      <c r="D176" s="1" t="s">
        <v>36</v>
      </c>
      <c r="E176" s="28">
        <v>1760</v>
      </c>
    </row>
    <row r="177" spans="1:5" ht="43.5" x14ac:dyDescent="0.35">
      <c r="A177" s="1">
        <v>72834</v>
      </c>
      <c r="B177" s="1" t="s">
        <v>542</v>
      </c>
      <c r="C177" s="1" t="s">
        <v>549</v>
      </c>
      <c r="D177" s="1" t="s">
        <v>103</v>
      </c>
      <c r="E177" s="28">
        <v>1771</v>
      </c>
    </row>
    <row r="178" spans="1:5" x14ac:dyDescent="0.35">
      <c r="A178" s="1">
        <v>65555</v>
      </c>
      <c r="B178" s="1" t="s">
        <v>533</v>
      </c>
      <c r="C178" s="1" t="s">
        <v>173</v>
      </c>
      <c r="D178" s="1" t="s">
        <v>18</v>
      </c>
      <c r="E178" s="28">
        <v>1875</v>
      </c>
    </row>
    <row r="179" spans="1:5" x14ac:dyDescent="0.35">
      <c r="A179" s="1">
        <v>76274</v>
      </c>
      <c r="B179" s="1" t="s">
        <v>556</v>
      </c>
      <c r="C179" s="1" t="s">
        <v>173</v>
      </c>
      <c r="D179" s="1" t="s">
        <v>16</v>
      </c>
      <c r="E179" s="28">
        <v>1875</v>
      </c>
    </row>
    <row r="180" spans="1:5" x14ac:dyDescent="0.35">
      <c r="A180" s="1">
        <v>62522</v>
      </c>
      <c r="B180" s="1" t="s">
        <v>533</v>
      </c>
      <c r="C180" s="1" t="s">
        <v>173</v>
      </c>
      <c r="D180" s="1" t="s">
        <v>18</v>
      </c>
      <c r="E180" s="28">
        <v>1975</v>
      </c>
    </row>
    <row r="181" spans="1:5" x14ac:dyDescent="0.35">
      <c r="A181" s="1">
        <v>55114</v>
      </c>
      <c r="B181" s="1" t="s">
        <v>533</v>
      </c>
      <c r="C181" s="1" t="s">
        <v>173</v>
      </c>
      <c r="D181" s="1" t="s">
        <v>18</v>
      </c>
      <c r="E181" s="28">
        <v>2000</v>
      </c>
    </row>
    <row r="182" spans="1:5" ht="29" x14ac:dyDescent="0.35">
      <c r="A182" s="1">
        <v>55133</v>
      </c>
      <c r="B182" s="1" t="s">
        <v>567</v>
      </c>
      <c r="C182" s="1" t="s">
        <v>257</v>
      </c>
      <c r="D182" s="1" t="s">
        <v>258</v>
      </c>
      <c r="E182" s="28">
        <v>2000</v>
      </c>
    </row>
    <row r="183" spans="1:5" x14ac:dyDescent="0.35">
      <c r="A183" s="1">
        <v>58910</v>
      </c>
      <c r="B183" s="1" t="s">
        <v>533</v>
      </c>
      <c r="C183" s="1" t="s">
        <v>173</v>
      </c>
      <c r="D183" s="1" t="s">
        <v>18</v>
      </c>
      <c r="E183" s="28">
        <v>2100</v>
      </c>
    </row>
    <row r="184" spans="1:5" x14ac:dyDescent="0.35">
      <c r="A184" s="1">
        <v>55428</v>
      </c>
      <c r="B184" s="1" t="s">
        <v>533</v>
      </c>
      <c r="C184" s="1" t="s">
        <v>173</v>
      </c>
      <c r="D184" s="1" t="s">
        <v>18</v>
      </c>
      <c r="E184" s="28">
        <v>2113</v>
      </c>
    </row>
    <row r="185" spans="1:5" x14ac:dyDescent="0.35">
      <c r="A185" s="1">
        <v>20041048</v>
      </c>
      <c r="B185" s="1" t="s">
        <v>511</v>
      </c>
      <c r="C185" s="1" t="s">
        <v>173</v>
      </c>
      <c r="D185" s="1" t="s">
        <v>16</v>
      </c>
      <c r="E185" s="28">
        <v>2150</v>
      </c>
    </row>
    <row r="186" spans="1:5" ht="29" x14ac:dyDescent="0.35">
      <c r="A186" s="1">
        <v>4535</v>
      </c>
      <c r="B186" s="1" t="s">
        <v>572</v>
      </c>
      <c r="C186" s="1" t="s">
        <v>377</v>
      </c>
      <c r="D186" s="1" t="s">
        <v>376</v>
      </c>
      <c r="E186" s="28">
        <v>2266</v>
      </c>
    </row>
    <row r="187" spans="1:5" ht="29" x14ac:dyDescent="0.35">
      <c r="A187" s="1">
        <v>54587</v>
      </c>
      <c r="B187" s="1" t="s">
        <v>533</v>
      </c>
      <c r="C187" s="1" t="s">
        <v>328</v>
      </c>
      <c r="D187" s="1" t="s">
        <v>327</v>
      </c>
      <c r="E187" s="28">
        <v>2500</v>
      </c>
    </row>
    <row r="188" spans="1:5" ht="29" x14ac:dyDescent="0.35">
      <c r="A188" s="1">
        <v>62241</v>
      </c>
      <c r="B188" s="1" t="s">
        <v>550</v>
      </c>
      <c r="C188" s="1" t="s">
        <v>369</v>
      </c>
      <c r="D188" s="1" t="s">
        <v>368</v>
      </c>
      <c r="E188" s="28">
        <v>2500</v>
      </c>
    </row>
    <row r="189" spans="1:5" x14ac:dyDescent="0.35">
      <c r="A189" s="1">
        <v>88673</v>
      </c>
      <c r="B189" s="1" t="s">
        <v>556</v>
      </c>
      <c r="C189" s="1" t="s">
        <v>173</v>
      </c>
      <c r="D189" s="1" t="s">
        <v>18</v>
      </c>
      <c r="E189" s="28">
        <v>2500</v>
      </c>
    </row>
    <row r="190" spans="1:5" ht="29" x14ac:dyDescent="0.35">
      <c r="A190" s="1">
        <v>12629</v>
      </c>
      <c r="B190" s="1" t="s">
        <v>567</v>
      </c>
      <c r="C190" s="1" t="s">
        <v>255</v>
      </c>
      <c r="D190" s="1" t="s">
        <v>256</v>
      </c>
      <c r="E190" s="28">
        <v>2750</v>
      </c>
    </row>
    <row r="191" spans="1:5" ht="29" x14ac:dyDescent="0.35">
      <c r="A191" s="1">
        <v>46169</v>
      </c>
      <c r="B191" s="1" t="s">
        <v>531</v>
      </c>
      <c r="C191" s="1" t="s">
        <v>230</v>
      </c>
      <c r="D191" s="1" t="s">
        <v>98</v>
      </c>
      <c r="E191" s="28">
        <v>2888</v>
      </c>
    </row>
    <row r="192" spans="1:5" ht="43.5" x14ac:dyDescent="0.35">
      <c r="A192" s="1">
        <v>11076</v>
      </c>
      <c r="B192" s="1" t="s">
        <v>522</v>
      </c>
      <c r="C192" s="1" t="s">
        <v>201</v>
      </c>
      <c r="D192" s="1" t="s">
        <v>64</v>
      </c>
      <c r="E192" s="28">
        <v>2942</v>
      </c>
    </row>
    <row r="193" spans="1:5" x14ac:dyDescent="0.35">
      <c r="A193" s="1">
        <v>71945</v>
      </c>
      <c r="B193" s="1" t="s">
        <v>550</v>
      </c>
      <c r="C193" s="1" t="s">
        <v>173</v>
      </c>
      <c r="D193" s="1" t="s">
        <v>18</v>
      </c>
      <c r="E193" s="28">
        <v>2950</v>
      </c>
    </row>
    <row r="194" spans="1:5" ht="29" x14ac:dyDescent="0.35">
      <c r="A194" s="1">
        <v>34718</v>
      </c>
      <c r="B194" s="1" t="s">
        <v>533</v>
      </c>
      <c r="C194" s="1" t="s">
        <v>324</v>
      </c>
      <c r="D194" s="1" t="s">
        <v>323</v>
      </c>
      <c r="E194" s="28">
        <v>3450</v>
      </c>
    </row>
    <row r="195" spans="1:5" ht="29" x14ac:dyDescent="0.35">
      <c r="A195" s="1">
        <v>98486</v>
      </c>
      <c r="B195" s="1" t="s">
        <v>567</v>
      </c>
      <c r="C195" s="1" t="s">
        <v>367</v>
      </c>
      <c r="D195" s="1" t="s">
        <v>366</v>
      </c>
      <c r="E195" s="28">
        <v>3450</v>
      </c>
    </row>
    <row r="196" spans="1:5" ht="29" x14ac:dyDescent="0.35">
      <c r="A196" s="1">
        <v>28055</v>
      </c>
      <c r="B196" s="1" t="s">
        <v>557</v>
      </c>
      <c r="C196" s="1" t="s">
        <v>253</v>
      </c>
      <c r="D196" s="1" t="s">
        <v>259</v>
      </c>
      <c r="E196" s="28">
        <v>3500</v>
      </c>
    </row>
    <row r="197" spans="1:5" ht="29" x14ac:dyDescent="0.35">
      <c r="A197" s="1">
        <v>109829</v>
      </c>
      <c r="B197" s="1" t="s">
        <v>572</v>
      </c>
      <c r="C197" s="1" t="s">
        <v>335</v>
      </c>
      <c r="D197" s="1" t="s">
        <v>106</v>
      </c>
      <c r="E197" s="28">
        <v>3733</v>
      </c>
    </row>
    <row r="198" spans="1:5" ht="29" x14ac:dyDescent="0.35">
      <c r="A198" s="1">
        <v>12626</v>
      </c>
      <c r="B198" s="1" t="s">
        <v>557</v>
      </c>
      <c r="C198" s="1" t="s">
        <v>260</v>
      </c>
      <c r="D198" s="1" t="s">
        <v>261</v>
      </c>
      <c r="E198" s="28">
        <v>3750</v>
      </c>
    </row>
    <row r="199" spans="1:5" ht="29" x14ac:dyDescent="0.35">
      <c r="A199" s="1">
        <v>52219</v>
      </c>
      <c r="B199" s="1" t="s">
        <v>557</v>
      </c>
      <c r="C199" s="1" t="s">
        <v>253</v>
      </c>
      <c r="D199" s="1" t="s">
        <v>254</v>
      </c>
      <c r="E199" s="28">
        <v>4000</v>
      </c>
    </row>
    <row r="200" spans="1:5" x14ac:dyDescent="0.35">
      <c r="A200" s="1">
        <v>54164</v>
      </c>
      <c r="B200" s="1" t="s">
        <v>531</v>
      </c>
      <c r="C200" s="1" t="s">
        <v>173</v>
      </c>
      <c r="D200" s="1" t="s">
        <v>18</v>
      </c>
      <c r="E200" s="28">
        <v>4625</v>
      </c>
    </row>
    <row r="201" spans="1:5" ht="29" x14ac:dyDescent="0.35">
      <c r="A201" s="1">
        <v>42605</v>
      </c>
      <c r="B201" s="1" t="s">
        <v>525</v>
      </c>
      <c r="C201" s="1" t="s">
        <v>484</v>
      </c>
      <c r="D201" s="1" t="s">
        <v>483</v>
      </c>
      <c r="E201" s="28">
        <v>4920</v>
      </c>
    </row>
    <row r="202" spans="1:5" ht="43.5" x14ac:dyDescent="0.35">
      <c r="A202" s="1">
        <v>73196</v>
      </c>
      <c r="B202" s="1" t="s">
        <v>550</v>
      </c>
      <c r="C202" s="1" t="s">
        <v>284</v>
      </c>
      <c r="D202" s="1" t="s">
        <v>285</v>
      </c>
      <c r="E202" s="28">
        <v>4970</v>
      </c>
    </row>
    <row r="203" spans="1:5" x14ac:dyDescent="0.35">
      <c r="A203" s="1">
        <v>20040422</v>
      </c>
      <c r="B203" s="1" t="s">
        <v>512</v>
      </c>
      <c r="C203" s="1" t="s">
        <v>322</v>
      </c>
      <c r="D203" s="1" t="s">
        <v>321</v>
      </c>
      <c r="E203" s="28">
        <v>5000</v>
      </c>
    </row>
    <row r="204" spans="1:5" x14ac:dyDescent="0.35">
      <c r="A204" s="1">
        <v>20040432</v>
      </c>
      <c r="B204" s="1" t="s">
        <v>512</v>
      </c>
      <c r="C204" s="1" t="s">
        <v>359</v>
      </c>
      <c r="D204" s="1" t="s">
        <v>358</v>
      </c>
      <c r="E204" s="28">
        <v>5000</v>
      </c>
    </row>
    <row r="205" spans="1:5" ht="29" x14ac:dyDescent="0.35">
      <c r="A205" s="1">
        <v>49007</v>
      </c>
      <c r="B205" s="1" t="s">
        <v>525</v>
      </c>
      <c r="C205" s="1" t="s">
        <v>283</v>
      </c>
      <c r="D205" s="1" t="s">
        <v>489</v>
      </c>
      <c r="E205" s="28">
        <v>5000</v>
      </c>
    </row>
    <row r="206" spans="1:5" ht="29" x14ac:dyDescent="0.35">
      <c r="A206" s="1">
        <v>30032</v>
      </c>
      <c r="B206" s="1" t="s">
        <v>531</v>
      </c>
      <c r="C206" s="1" t="s">
        <v>339</v>
      </c>
      <c r="D206" s="1" t="s">
        <v>338</v>
      </c>
      <c r="E206" s="28">
        <v>5000</v>
      </c>
    </row>
    <row r="207" spans="1:5" ht="29" x14ac:dyDescent="0.35">
      <c r="A207" s="1">
        <v>57953</v>
      </c>
      <c r="B207" s="1" t="s">
        <v>531</v>
      </c>
      <c r="C207" s="1" t="s">
        <v>372</v>
      </c>
      <c r="D207" s="1" t="s">
        <v>371</v>
      </c>
      <c r="E207" s="28">
        <v>5000</v>
      </c>
    </row>
    <row r="208" spans="1:5" ht="29" x14ac:dyDescent="0.35">
      <c r="A208" s="1">
        <v>53995</v>
      </c>
      <c r="B208" s="1" t="s">
        <v>533</v>
      </c>
      <c r="C208" s="1" t="s">
        <v>535</v>
      </c>
      <c r="D208" s="1" t="s">
        <v>536</v>
      </c>
      <c r="E208" s="28">
        <v>5000</v>
      </c>
    </row>
    <row r="209" spans="1:5" ht="29" x14ac:dyDescent="0.35">
      <c r="A209" s="1">
        <v>12344</v>
      </c>
      <c r="B209" s="1" t="s">
        <v>557</v>
      </c>
      <c r="C209" s="1" t="s">
        <v>262</v>
      </c>
      <c r="D209" s="1" t="s">
        <v>263</v>
      </c>
      <c r="E209" s="28">
        <v>5000</v>
      </c>
    </row>
    <row r="210" spans="1:5" ht="43.5" x14ac:dyDescent="0.35">
      <c r="A210" s="1">
        <v>98067</v>
      </c>
      <c r="B210" s="1" t="s">
        <v>572</v>
      </c>
      <c r="C210" s="1" t="s">
        <v>288</v>
      </c>
      <c r="D210" s="1" t="s">
        <v>578</v>
      </c>
      <c r="E210" s="28">
        <v>5000</v>
      </c>
    </row>
    <row r="211" spans="1:5" ht="43.5" x14ac:dyDescent="0.35">
      <c r="A211" s="1">
        <v>5216</v>
      </c>
      <c r="B211" s="1" t="s">
        <v>522</v>
      </c>
      <c r="C211" s="1" t="s">
        <v>190</v>
      </c>
      <c r="D211" s="1" t="s">
        <v>67</v>
      </c>
      <c r="E211" s="28">
        <v>5029</v>
      </c>
    </row>
    <row r="212" spans="1:5" x14ac:dyDescent="0.35">
      <c r="A212" s="1">
        <v>94778</v>
      </c>
      <c r="B212" s="1" t="s">
        <v>567</v>
      </c>
      <c r="C212" s="1" t="s">
        <v>234</v>
      </c>
      <c r="D212" s="1" t="s">
        <v>19</v>
      </c>
      <c r="E212" s="28">
        <v>5375</v>
      </c>
    </row>
    <row r="213" spans="1:5" ht="29" x14ac:dyDescent="0.35">
      <c r="A213" s="1">
        <v>69867</v>
      </c>
      <c r="B213" s="1" t="s">
        <v>567</v>
      </c>
      <c r="C213" s="1" t="s">
        <v>206</v>
      </c>
      <c r="D213" s="1" t="s">
        <v>113</v>
      </c>
      <c r="E213" s="28">
        <v>5440</v>
      </c>
    </row>
    <row r="214" spans="1:5" ht="29" x14ac:dyDescent="0.35">
      <c r="A214" s="1">
        <v>101283</v>
      </c>
      <c r="B214" s="1" t="s">
        <v>569</v>
      </c>
      <c r="C214" s="1" t="s">
        <v>573</v>
      </c>
      <c r="D214" s="1" t="s">
        <v>142</v>
      </c>
      <c r="E214" s="28">
        <v>5500</v>
      </c>
    </row>
    <row r="215" spans="1:5" ht="29" x14ac:dyDescent="0.35">
      <c r="A215" s="1">
        <v>65846</v>
      </c>
      <c r="B215" s="1" t="s">
        <v>542</v>
      </c>
      <c r="C215" s="1" t="s">
        <v>395</v>
      </c>
      <c r="D215" s="1" t="s">
        <v>394</v>
      </c>
      <c r="E215" s="28">
        <v>5950</v>
      </c>
    </row>
    <row r="216" spans="1:5" ht="29" x14ac:dyDescent="0.35">
      <c r="A216" s="1">
        <v>31253</v>
      </c>
      <c r="B216" s="1" t="s">
        <v>531</v>
      </c>
      <c r="C216" s="1" t="s">
        <v>281</v>
      </c>
      <c r="D216" s="1" t="s">
        <v>277</v>
      </c>
      <c r="E216" s="28">
        <v>6000</v>
      </c>
    </row>
    <row r="217" spans="1:5" ht="29" x14ac:dyDescent="0.35">
      <c r="A217" s="1">
        <v>48117</v>
      </c>
      <c r="B217" s="1" t="s">
        <v>525</v>
      </c>
      <c r="C217" s="1" t="s">
        <v>230</v>
      </c>
      <c r="D217" s="1" t="s">
        <v>33</v>
      </c>
      <c r="E217" s="28">
        <v>6000</v>
      </c>
    </row>
    <row r="218" spans="1:5" x14ac:dyDescent="0.35">
      <c r="A218" s="1">
        <v>84485</v>
      </c>
      <c r="B218" s="1" t="s">
        <v>556</v>
      </c>
      <c r="C218" s="1" t="s">
        <v>235</v>
      </c>
      <c r="D218" s="1" t="s">
        <v>19</v>
      </c>
      <c r="E218" s="28">
        <v>6000</v>
      </c>
    </row>
    <row r="219" spans="1:5" x14ac:dyDescent="0.35">
      <c r="A219" s="1">
        <v>100685</v>
      </c>
      <c r="B219" s="1" t="s">
        <v>569</v>
      </c>
      <c r="C219" s="1" t="s">
        <v>571</v>
      </c>
      <c r="D219" s="1" t="s">
        <v>143</v>
      </c>
      <c r="E219" s="28">
        <v>6000</v>
      </c>
    </row>
    <row r="220" spans="1:5" x14ac:dyDescent="0.35">
      <c r="A220" s="1">
        <v>96331</v>
      </c>
      <c r="B220" s="1" t="s">
        <v>567</v>
      </c>
      <c r="C220" s="1" t="s">
        <v>233</v>
      </c>
      <c r="D220" s="1" t="s">
        <v>19</v>
      </c>
      <c r="E220" s="28">
        <v>6078</v>
      </c>
    </row>
    <row r="221" spans="1:5" ht="29" x14ac:dyDescent="0.35">
      <c r="A221" s="1">
        <v>50328</v>
      </c>
      <c r="B221" s="1" t="s">
        <v>525</v>
      </c>
      <c r="C221" s="1" t="s">
        <v>311</v>
      </c>
      <c r="D221" s="1" t="s">
        <v>310</v>
      </c>
      <c r="E221" s="28">
        <v>7500</v>
      </c>
    </row>
    <row r="222" spans="1:5" ht="29" x14ac:dyDescent="0.35">
      <c r="A222" s="1">
        <v>66695</v>
      </c>
      <c r="B222" s="1" t="s">
        <v>542</v>
      </c>
      <c r="C222" s="1" t="s">
        <v>344</v>
      </c>
      <c r="D222" s="1" t="s">
        <v>343</v>
      </c>
      <c r="E222" s="28">
        <v>7500</v>
      </c>
    </row>
    <row r="223" spans="1:5" ht="29" x14ac:dyDescent="0.35">
      <c r="A223" s="1">
        <v>66696</v>
      </c>
      <c r="B223" s="1" t="s">
        <v>542</v>
      </c>
      <c r="C223" s="1" t="s">
        <v>397</v>
      </c>
      <c r="D223" s="1" t="s">
        <v>396</v>
      </c>
      <c r="E223" s="28">
        <v>7500</v>
      </c>
    </row>
    <row r="224" spans="1:5" x14ac:dyDescent="0.35">
      <c r="A224" s="1">
        <v>70524</v>
      </c>
      <c r="B224" s="1" t="s">
        <v>542</v>
      </c>
      <c r="C224" s="1" t="s">
        <v>319</v>
      </c>
      <c r="D224" s="1" t="s">
        <v>318</v>
      </c>
      <c r="E224" s="28">
        <v>7500</v>
      </c>
    </row>
    <row r="225" spans="1:5" ht="43.5" x14ac:dyDescent="0.35">
      <c r="A225" s="1">
        <v>73857</v>
      </c>
      <c r="B225" s="1" t="s">
        <v>550</v>
      </c>
      <c r="C225" s="1" t="s">
        <v>355</v>
      </c>
      <c r="D225" s="1" t="s">
        <v>354</v>
      </c>
      <c r="E225" s="28">
        <v>7500</v>
      </c>
    </row>
    <row r="226" spans="1:5" ht="29" x14ac:dyDescent="0.35">
      <c r="A226" s="1">
        <v>101779</v>
      </c>
      <c r="B226" s="1" t="s">
        <v>569</v>
      </c>
      <c r="C226" s="1" t="s">
        <v>574</v>
      </c>
      <c r="D226" s="1" t="s">
        <v>141</v>
      </c>
      <c r="E226" s="28">
        <v>8500</v>
      </c>
    </row>
    <row r="227" spans="1:5" ht="43.5" x14ac:dyDescent="0.35">
      <c r="A227" s="1">
        <v>15546</v>
      </c>
      <c r="B227" s="1" t="s">
        <v>525</v>
      </c>
      <c r="C227" s="1" t="s">
        <v>173</v>
      </c>
      <c r="D227" s="1" t="s">
        <v>92</v>
      </c>
      <c r="E227" s="28">
        <v>8612</v>
      </c>
    </row>
    <row r="228" spans="1:5" ht="29" x14ac:dyDescent="0.35">
      <c r="A228" s="1">
        <v>67272</v>
      </c>
      <c r="B228" s="1" t="s">
        <v>542</v>
      </c>
      <c r="C228" s="1" t="s">
        <v>486</v>
      </c>
      <c r="D228" s="1" t="s">
        <v>485</v>
      </c>
      <c r="E228" s="28">
        <v>8995</v>
      </c>
    </row>
    <row r="229" spans="1:5" ht="43.5" x14ac:dyDescent="0.35">
      <c r="A229" s="1">
        <v>103729</v>
      </c>
      <c r="B229" s="1" t="s">
        <v>572</v>
      </c>
      <c r="C229" s="1" t="s">
        <v>204</v>
      </c>
      <c r="D229" s="1" t="s">
        <v>65</v>
      </c>
      <c r="E229" s="28">
        <v>9027</v>
      </c>
    </row>
    <row r="230" spans="1:5" x14ac:dyDescent="0.35">
      <c r="A230" s="1">
        <v>5620</v>
      </c>
      <c r="B230" s="1" t="s">
        <v>516</v>
      </c>
      <c r="C230" s="1" t="s">
        <v>173</v>
      </c>
      <c r="D230" s="1" t="s">
        <v>22</v>
      </c>
      <c r="E230" s="28">
        <v>10000</v>
      </c>
    </row>
    <row r="231" spans="1:5" x14ac:dyDescent="0.35">
      <c r="A231" s="1">
        <v>5645</v>
      </c>
      <c r="B231" s="1" t="s">
        <v>516</v>
      </c>
      <c r="C231" s="1" t="s">
        <v>173</v>
      </c>
      <c r="D231" s="1" t="s">
        <v>21</v>
      </c>
      <c r="E231" s="28">
        <v>10000</v>
      </c>
    </row>
    <row r="232" spans="1:5" x14ac:dyDescent="0.35">
      <c r="A232" s="1">
        <v>5648</v>
      </c>
      <c r="B232" s="1" t="s">
        <v>516</v>
      </c>
      <c r="C232" s="1" t="s">
        <v>173</v>
      </c>
      <c r="D232" s="1" t="s">
        <v>21</v>
      </c>
      <c r="E232" s="28">
        <v>10000</v>
      </c>
    </row>
    <row r="233" spans="1:5" x14ac:dyDescent="0.35">
      <c r="A233" s="1">
        <v>6184</v>
      </c>
      <c r="B233" s="1" t="s">
        <v>516</v>
      </c>
      <c r="C233" s="1" t="s">
        <v>173</v>
      </c>
      <c r="D233" s="1" t="s">
        <v>21</v>
      </c>
      <c r="E233" s="28">
        <v>10000</v>
      </c>
    </row>
    <row r="234" spans="1:5" x14ac:dyDescent="0.35">
      <c r="A234" s="1">
        <v>6280</v>
      </c>
      <c r="B234" s="1" t="s">
        <v>516</v>
      </c>
      <c r="C234" s="1" t="s">
        <v>173</v>
      </c>
      <c r="D234" s="1" t="s">
        <v>21</v>
      </c>
      <c r="E234" s="28">
        <v>10000</v>
      </c>
    </row>
    <row r="235" spans="1:5" ht="29" x14ac:dyDescent="0.35">
      <c r="A235" s="1">
        <v>11619</v>
      </c>
      <c r="B235" s="1" t="s">
        <v>516</v>
      </c>
      <c r="C235" s="1" t="s">
        <v>521</v>
      </c>
      <c r="D235" s="1" t="s">
        <v>123</v>
      </c>
      <c r="E235" s="28">
        <v>10000</v>
      </c>
    </row>
    <row r="236" spans="1:5" ht="29" x14ac:dyDescent="0.35">
      <c r="A236" s="1">
        <v>48149</v>
      </c>
      <c r="B236" s="1" t="s">
        <v>531</v>
      </c>
      <c r="C236" s="1" t="s">
        <v>231</v>
      </c>
      <c r="D236" s="1" t="s">
        <v>33</v>
      </c>
      <c r="E236" s="28">
        <v>10000</v>
      </c>
    </row>
    <row r="237" spans="1:5" x14ac:dyDescent="0.35">
      <c r="A237" s="1">
        <v>80225</v>
      </c>
      <c r="B237" s="1" t="s">
        <v>572</v>
      </c>
      <c r="C237" s="1" t="s">
        <v>173</v>
      </c>
      <c r="D237" s="1" t="s">
        <v>21</v>
      </c>
      <c r="E237" s="28">
        <v>10000</v>
      </c>
    </row>
    <row r="238" spans="1:5" x14ac:dyDescent="0.35">
      <c r="A238" s="1">
        <v>80226</v>
      </c>
      <c r="B238" s="1" t="s">
        <v>572</v>
      </c>
      <c r="C238" s="1" t="s">
        <v>173</v>
      </c>
      <c r="D238" s="1" t="s">
        <v>21</v>
      </c>
      <c r="E238" s="28">
        <v>10000</v>
      </c>
    </row>
    <row r="239" spans="1:5" x14ac:dyDescent="0.35">
      <c r="A239" s="1">
        <v>84977</v>
      </c>
      <c r="B239" s="1" t="s">
        <v>572</v>
      </c>
      <c r="C239" s="1" t="s">
        <v>173</v>
      </c>
      <c r="D239" s="1" t="s">
        <v>21</v>
      </c>
      <c r="E239" s="28">
        <v>10000</v>
      </c>
    </row>
    <row r="240" spans="1:5" x14ac:dyDescent="0.35">
      <c r="A240" s="1">
        <v>95076</v>
      </c>
      <c r="B240" s="1" t="s">
        <v>572</v>
      </c>
      <c r="C240" s="1" t="s">
        <v>173</v>
      </c>
      <c r="D240" s="1" t="s">
        <v>21</v>
      </c>
      <c r="E240" s="28">
        <v>10000</v>
      </c>
    </row>
    <row r="241" spans="1:5" x14ac:dyDescent="0.35">
      <c r="A241" s="1">
        <v>95077</v>
      </c>
      <c r="B241" s="1" t="s">
        <v>572</v>
      </c>
      <c r="C241" s="1" t="s">
        <v>173</v>
      </c>
      <c r="D241" s="1" t="s">
        <v>21</v>
      </c>
      <c r="E241" s="28">
        <v>10000</v>
      </c>
    </row>
    <row r="242" spans="1:5" x14ac:dyDescent="0.35">
      <c r="A242" s="1">
        <v>96103</v>
      </c>
      <c r="B242" s="1" t="s">
        <v>572</v>
      </c>
      <c r="C242" s="1" t="s">
        <v>173</v>
      </c>
      <c r="D242" s="1" t="s">
        <v>21</v>
      </c>
      <c r="E242" s="28">
        <v>10000</v>
      </c>
    </row>
    <row r="243" spans="1:5" x14ac:dyDescent="0.35">
      <c r="A243" s="1">
        <v>96531</v>
      </c>
      <c r="B243" s="1" t="s">
        <v>572</v>
      </c>
      <c r="C243" s="1" t="s">
        <v>173</v>
      </c>
      <c r="D243" s="1" t="s">
        <v>21</v>
      </c>
      <c r="E243" s="28">
        <v>10000</v>
      </c>
    </row>
    <row r="244" spans="1:5" ht="43.5" x14ac:dyDescent="0.35">
      <c r="A244" s="1">
        <v>96858</v>
      </c>
      <c r="B244" s="1" t="s">
        <v>572</v>
      </c>
      <c r="C244" s="1" t="s">
        <v>313</v>
      </c>
      <c r="D244" s="1" t="s">
        <v>381</v>
      </c>
      <c r="E244" s="28">
        <v>10000</v>
      </c>
    </row>
    <row r="245" spans="1:5" x14ac:dyDescent="0.35">
      <c r="A245" s="1">
        <v>97685</v>
      </c>
      <c r="B245" s="1" t="s">
        <v>572</v>
      </c>
      <c r="C245" s="1" t="s">
        <v>173</v>
      </c>
      <c r="D245" s="1" t="s">
        <v>21</v>
      </c>
      <c r="E245" s="28">
        <v>10000</v>
      </c>
    </row>
    <row r="246" spans="1:5" x14ac:dyDescent="0.35">
      <c r="A246" s="1">
        <v>97695</v>
      </c>
      <c r="B246" s="1" t="s">
        <v>572</v>
      </c>
      <c r="C246" s="1" t="s">
        <v>173</v>
      </c>
      <c r="D246" s="1" t="s">
        <v>21</v>
      </c>
      <c r="E246" s="28">
        <v>10000</v>
      </c>
    </row>
    <row r="247" spans="1:5" ht="29" x14ac:dyDescent="0.35">
      <c r="A247" s="1" t="s">
        <v>555</v>
      </c>
      <c r="B247" s="1" t="s">
        <v>512</v>
      </c>
      <c r="C247" s="1" t="s">
        <v>237</v>
      </c>
      <c r="D247" s="1" t="s">
        <v>87</v>
      </c>
      <c r="E247" s="28">
        <v>10682</v>
      </c>
    </row>
    <row r="248" spans="1:5" ht="29" x14ac:dyDescent="0.35">
      <c r="A248" s="1">
        <v>8717</v>
      </c>
      <c r="B248" s="1" t="s">
        <v>522</v>
      </c>
      <c r="C248" s="1" t="s">
        <v>226</v>
      </c>
      <c r="D248" s="1" t="s">
        <v>415</v>
      </c>
      <c r="E248" s="28">
        <v>11318</v>
      </c>
    </row>
    <row r="249" spans="1:5" ht="29" x14ac:dyDescent="0.35">
      <c r="A249" s="1">
        <v>98144</v>
      </c>
      <c r="B249" s="1" t="s">
        <v>569</v>
      </c>
      <c r="C249" s="1" t="s">
        <v>579</v>
      </c>
      <c r="D249" s="1" t="s">
        <v>144</v>
      </c>
      <c r="E249" s="28">
        <v>11400</v>
      </c>
    </row>
    <row r="250" spans="1:5" ht="43.5" x14ac:dyDescent="0.35">
      <c r="A250" s="1">
        <v>107538</v>
      </c>
      <c r="B250" s="1" t="s">
        <v>572</v>
      </c>
      <c r="C250" s="1" t="s">
        <v>412</v>
      </c>
      <c r="D250" s="1" t="s">
        <v>411</v>
      </c>
      <c r="E250" s="28">
        <v>12000</v>
      </c>
    </row>
    <row r="251" spans="1:5" x14ac:dyDescent="0.35">
      <c r="A251" s="1">
        <v>103738</v>
      </c>
      <c r="B251" s="1" t="s">
        <v>572</v>
      </c>
      <c r="C251" s="1" t="s">
        <v>228</v>
      </c>
      <c r="D251" s="1" t="s">
        <v>19</v>
      </c>
      <c r="E251" s="28">
        <v>12375</v>
      </c>
    </row>
    <row r="252" spans="1:5" ht="29" x14ac:dyDescent="0.35">
      <c r="A252" s="1">
        <v>45245</v>
      </c>
      <c r="B252" s="1" t="s">
        <v>525</v>
      </c>
      <c r="C252" s="1" t="s">
        <v>317</v>
      </c>
      <c r="D252" s="1" t="s">
        <v>316</v>
      </c>
      <c r="E252" s="28">
        <v>12500</v>
      </c>
    </row>
    <row r="253" spans="1:5" ht="29" x14ac:dyDescent="0.35">
      <c r="A253" s="1">
        <v>54204</v>
      </c>
      <c r="B253" s="1" t="s">
        <v>557</v>
      </c>
      <c r="C253" s="1" t="s">
        <v>266</v>
      </c>
      <c r="D253" s="1" t="s">
        <v>267</v>
      </c>
      <c r="E253" s="28">
        <v>12500</v>
      </c>
    </row>
    <row r="254" spans="1:5" x14ac:dyDescent="0.35">
      <c r="A254" s="1">
        <v>80028</v>
      </c>
      <c r="B254" s="1" t="s">
        <v>557</v>
      </c>
      <c r="C254" s="1" t="s">
        <v>428</v>
      </c>
      <c r="D254" s="1" t="s">
        <v>427</v>
      </c>
      <c r="E254" s="28">
        <v>12684</v>
      </c>
    </row>
    <row r="255" spans="1:5" x14ac:dyDescent="0.35">
      <c r="A255" s="1">
        <v>12576</v>
      </c>
      <c r="B255" s="1" t="s">
        <v>522</v>
      </c>
      <c r="C255" s="1" t="s">
        <v>464</v>
      </c>
      <c r="D255" s="1" t="s">
        <v>463</v>
      </c>
      <c r="E255" s="28">
        <v>12705</v>
      </c>
    </row>
    <row r="256" spans="1:5" ht="29" x14ac:dyDescent="0.35">
      <c r="A256" s="1">
        <v>46929</v>
      </c>
      <c r="B256" s="1" t="s">
        <v>525</v>
      </c>
      <c r="C256" s="1" t="s">
        <v>305</v>
      </c>
      <c r="D256" s="1" t="s">
        <v>304</v>
      </c>
      <c r="E256" s="28">
        <v>13000</v>
      </c>
    </row>
    <row r="257" spans="1:5" ht="29" x14ac:dyDescent="0.35">
      <c r="A257" s="1">
        <v>46896</v>
      </c>
      <c r="B257" s="1" t="s">
        <v>531</v>
      </c>
      <c r="C257" s="1" t="s">
        <v>234</v>
      </c>
      <c r="D257" s="1" t="s">
        <v>35</v>
      </c>
      <c r="E257" s="28">
        <v>13000</v>
      </c>
    </row>
    <row r="258" spans="1:5" x14ac:dyDescent="0.35">
      <c r="A258" s="1">
        <v>71349</v>
      </c>
      <c r="B258" s="1" t="s">
        <v>572</v>
      </c>
      <c r="C258" s="1" t="s">
        <v>471</v>
      </c>
      <c r="D258" s="1" t="s">
        <v>470</v>
      </c>
      <c r="E258" s="28">
        <v>14000</v>
      </c>
    </row>
    <row r="259" spans="1:5" x14ac:dyDescent="0.35">
      <c r="A259" s="1">
        <v>12872</v>
      </c>
      <c r="B259" s="1" t="s">
        <v>522</v>
      </c>
      <c r="C259" s="1" t="s">
        <v>349</v>
      </c>
      <c r="D259" s="1" t="s">
        <v>348</v>
      </c>
      <c r="E259" s="28">
        <v>14500</v>
      </c>
    </row>
    <row r="260" spans="1:5" x14ac:dyDescent="0.35">
      <c r="A260" s="1">
        <v>74319</v>
      </c>
      <c r="B260" s="1" t="s">
        <v>572</v>
      </c>
      <c r="C260" s="1" t="s">
        <v>173</v>
      </c>
      <c r="D260" s="1" t="s">
        <v>21</v>
      </c>
      <c r="E260" s="28">
        <v>14762</v>
      </c>
    </row>
    <row r="261" spans="1:5" ht="43.5" x14ac:dyDescent="0.35">
      <c r="A261" s="1">
        <v>68049</v>
      </c>
      <c r="B261" s="1" t="s">
        <v>556</v>
      </c>
      <c r="C261" s="1" t="s">
        <v>287</v>
      </c>
      <c r="D261" s="1" t="s">
        <v>286</v>
      </c>
      <c r="E261" s="28">
        <v>14800</v>
      </c>
    </row>
    <row r="262" spans="1:5" x14ac:dyDescent="0.35">
      <c r="A262" s="1">
        <v>14852</v>
      </c>
      <c r="B262" s="1" t="s">
        <v>516</v>
      </c>
      <c r="C262" s="1" t="s">
        <v>442</v>
      </c>
      <c r="D262" s="1" t="s">
        <v>441</v>
      </c>
      <c r="E262" s="28">
        <v>15000</v>
      </c>
    </row>
    <row r="263" spans="1:5" ht="29" x14ac:dyDescent="0.35">
      <c r="A263" s="1">
        <v>4326</v>
      </c>
      <c r="B263" s="1" t="s">
        <v>516</v>
      </c>
      <c r="C263" s="1" t="s">
        <v>519</v>
      </c>
      <c r="D263" s="1" t="s">
        <v>26</v>
      </c>
      <c r="E263" s="28">
        <v>15000</v>
      </c>
    </row>
    <row r="264" spans="1:5" ht="29" x14ac:dyDescent="0.35">
      <c r="A264" s="1">
        <v>4327</v>
      </c>
      <c r="B264" s="1" t="s">
        <v>516</v>
      </c>
      <c r="C264" s="1" t="s">
        <v>363</v>
      </c>
      <c r="D264" s="1" t="s">
        <v>362</v>
      </c>
      <c r="E264" s="28">
        <v>15000</v>
      </c>
    </row>
    <row r="265" spans="1:5" ht="29" x14ac:dyDescent="0.35">
      <c r="A265" s="1">
        <v>20264</v>
      </c>
      <c r="B265" s="1" t="s">
        <v>522</v>
      </c>
      <c r="C265" s="1" t="s">
        <v>237</v>
      </c>
      <c r="D265" s="1" t="s">
        <v>347</v>
      </c>
      <c r="E265" s="28">
        <v>15000</v>
      </c>
    </row>
    <row r="266" spans="1:5" ht="29" x14ac:dyDescent="0.35">
      <c r="A266" s="1">
        <v>107590</v>
      </c>
      <c r="B266" s="1" t="s">
        <v>572</v>
      </c>
      <c r="C266" s="1" t="s">
        <v>432</v>
      </c>
      <c r="D266" s="1" t="s">
        <v>431</v>
      </c>
      <c r="E266" s="28">
        <v>15000</v>
      </c>
    </row>
    <row r="267" spans="1:5" ht="29" x14ac:dyDescent="0.35">
      <c r="A267" s="1">
        <v>31418</v>
      </c>
      <c r="B267" s="1" t="s">
        <v>572</v>
      </c>
      <c r="C267" s="1" t="s">
        <v>496</v>
      </c>
      <c r="D267" s="1" t="s">
        <v>495</v>
      </c>
      <c r="E267" s="28">
        <v>15000</v>
      </c>
    </row>
    <row r="268" spans="1:5" ht="43.5" x14ac:dyDescent="0.35">
      <c r="A268" s="1">
        <v>92703</v>
      </c>
      <c r="B268" s="1" t="s">
        <v>572</v>
      </c>
      <c r="C268" s="1" t="s">
        <v>519</v>
      </c>
      <c r="D268" s="1" t="s">
        <v>29</v>
      </c>
      <c r="E268" s="28">
        <v>15000</v>
      </c>
    </row>
    <row r="269" spans="1:5" ht="43.5" x14ac:dyDescent="0.35">
      <c r="A269" s="1">
        <v>92765</v>
      </c>
      <c r="B269" s="1" t="s">
        <v>572</v>
      </c>
      <c r="C269" s="1" t="s">
        <v>519</v>
      </c>
      <c r="D269" s="1" t="s">
        <v>24</v>
      </c>
      <c r="E269" s="28">
        <v>15000</v>
      </c>
    </row>
    <row r="270" spans="1:5" ht="29" x14ac:dyDescent="0.35">
      <c r="A270" s="1">
        <v>36700</v>
      </c>
      <c r="B270" s="1" t="s">
        <v>525</v>
      </c>
      <c r="C270" s="1" t="s">
        <v>247</v>
      </c>
      <c r="D270" s="1" t="s">
        <v>297</v>
      </c>
      <c r="E270" s="28">
        <v>15030</v>
      </c>
    </row>
    <row r="271" spans="1:5" ht="29" x14ac:dyDescent="0.35">
      <c r="A271" s="1">
        <v>93657</v>
      </c>
      <c r="B271" s="1" t="s">
        <v>572</v>
      </c>
      <c r="C271" s="1" t="s">
        <v>577</v>
      </c>
      <c r="D271" s="1" t="s">
        <v>31</v>
      </c>
      <c r="E271" s="28">
        <v>15101</v>
      </c>
    </row>
    <row r="272" spans="1:5" ht="29" x14ac:dyDescent="0.35">
      <c r="A272" s="1">
        <v>63668</v>
      </c>
      <c r="B272" s="1" t="s">
        <v>557</v>
      </c>
      <c r="C272" s="1" t="s">
        <v>494</v>
      </c>
      <c r="D272" s="1" t="s">
        <v>493</v>
      </c>
      <c r="E272" s="28">
        <v>15150</v>
      </c>
    </row>
    <row r="273" spans="1:5" ht="29" x14ac:dyDescent="0.35">
      <c r="A273" s="1">
        <v>79963</v>
      </c>
      <c r="B273" s="1" t="s">
        <v>557</v>
      </c>
      <c r="C273" s="1" t="s">
        <v>430</v>
      </c>
      <c r="D273" s="1" t="s">
        <v>429</v>
      </c>
      <c r="E273" s="28">
        <v>15330</v>
      </c>
    </row>
    <row r="274" spans="1:5" ht="43.5" x14ac:dyDescent="0.35">
      <c r="A274" s="1">
        <v>99434</v>
      </c>
      <c r="B274" s="1" t="s">
        <v>567</v>
      </c>
      <c r="C274" s="1" t="s">
        <v>230</v>
      </c>
      <c r="D274" s="1" t="s">
        <v>129</v>
      </c>
      <c r="E274" s="28">
        <v>15700</v>
      </c>
    </row>
    <row r="275" spans="1:5" ht="29" x14ac:dyDescent="0.35">
      <c r="A275" s="1">
        <v>16771</v>
      </c>
      <c r="B275" s="1" t="s">
        <v>525</v>
      </c>
      <c r="C275" s="1" t="s">
        <v>221</v>
      </c>
      <c r="D275" s="1" t="s">
        <v>70</v>
      </c>
      <c r="E275" s="28">
        <v>17500</v>
      </c>
    </row>
    <row r="276" spans="1:5" ht="43.5" x14ac:dyDescent="0.35">
      <c r="A276" s="1">
        <v>103721</v>
      </c>
      <c r="B276" s="1" t="s">
        <v>572</v>
      </c>
      <c r="C276" s="1" t="s">
        <v>190</v>
      </c>
      <c r="D276" s="1" t="s">
        <v>68</v>
      </c>
      <c r="E276" s="28">
        <v>17579</v>
      </c>
    </row>
    <row r="277" spans="1:5" x14ac:dyDescent="0.35">
      <c r="A277" s="1">
        <v>4507</v>
      </c>
      <c r="B277" s="1" t="s">
        <v>516</v>
      </c>
      <c r="C277" s="1" t="s">
        <v>173</v>
      </c>
      <c r="D277" s="1" t="s">
        <v>21</v>
      </c>
      <c r="E277" s="28">
        <v>17666</v>
      </c>
    </row>
    <row r="278" spans="1:5" x14ac:dyDescent="0.35">
      <c r="A278" s="1">
        <v>6180</v>
      </c>
      <c r="B278" s="1" t="s">
        <v>516</v>
      </c>
      <c r="C278" s="1" t="s">
        <v>173</v>
      </c>
      <c r="D278" s="1" t="s">
        <v>21</v>
      </c>
      <c r="E278" s="28">
        <v>18250</v>
      </c>
    </row>
    <row r="279" spans="1:5" ht="29" x14ac:dyDescent="0.35">
      <c r="A279" s="1">
        <v>100025</v>
      </c>
      <c r="B279" s="1" t="s">
        <v>569</v>
      </c>
      <c r="C279" s="1" t="s">
        <v>570</v>
      </c>
      <c r="D279" s="1" t="s">
        <v>147</v>
      </c>
      <c r="E279" s="28">
        <v>18300</v>
      </c>
    </row>
    <row r="280" spans="1:5" ht="29" x14ac:dyDescent="0.35">
      <c r="A280" s="1">
        <v>65249</v>
      </c>
      <c r="B280" s="1" t="s">
        <v>542</v>
      </c>
      <c r="C280" s="1" t="s">
        <v>228</v>
      </c>
      <c r="D280" s="1" t="s">
        <v>330</v>
      </c>
      <c r="E280" s="28">
        <v>18800</v>
      </c>
    </row>
    <row r="281" spans="1:5" ht="29" x14ac:dyDescent="0.35">
      <c r="A281" s="1">
        <v>98259</v>
      </c>
      <c r="B281" s="1" t="s">
        <v>567</v>
      </c>
      <c r="C281" s="1" t="s">
        <v>389</v>
      </c>
      <c r="D281" s="1" t="s">
        <v>388</v>
      </c>
      <c r="E281" s="28">
        <v>19770</v>
      </c>
    </row>
    <row r="282" spans="1:5" ht="29" x14ac:dyDescent="0.35">
      <c r="A282" s="1">
        <v>16304</v>
      </c>
      <c r="B282" s="1" t="s">
        <v>516</v>
      </c>
      <c r="C282" s="1" t="s">
        <v>333</v>
      </c>
      <c r="D282" s="1" t="s">
        <v>332</v>
      </c>
      <c r="E282" s="28">
        <v>20000</v>
      </c>
    </row>
    <row r="283" spans="1:5" x14ac:dyDescent="0.35">
      <c r="A283" s="1">
        <v>5621</v>
      </c>
      <c r="B283" s="1" t="s">
        <v>516</v>
      </c>
      <c r="C283" s="1" t="s">
        <v>173</v>
      </c>
      <c r="D283" s="1" t="s">
        <v>22</v>
      </c>
      <c r="E283" s="28">
        <v>20000</v>
      </c>
    </row>
    <row r="284" spans="1:5" ht="29" x14ac:dyDescent="0.35">
      <c r="A284" s="1">
        <v>12179</v>
      </c>
      <c r="B284" s="1" t="s">
        <v>522</v>
      </c>
      <c r="C284" s="1" t="s">
        <v>401</v>
      </c>
      <c r="D284" s="1" t="s">
        <v>400</v>
      </c>
      <c r="E284" s="28">
        <v>20000</v>
      </c>
    </row>
    <row r="285" spans="1:5" ht="29" x14ac:dyDescent="0.35">
      <c r="A285" s="1">
        <v>63528</v>
      </c>
      <c r="B285" s="1" t="s">
        <v>542</v>
      </c>
      <c r="C285" s="1" t="s">
        <v>341</v>
      </c>
      <c r="D285" s="1" t="s">
        <v>340</v>
      </c>
      <c r="E285" s="28">
        <v>20000</v>
      </c>
    </row>
    <row r="286" spans="1:5" ht="29" x14ac:dyDescent="0.35">
      <c r="A286" s="1">
        <v>46664</v>
      </c>
      <c r="B286" s="1" t="s">
        <v>522</v>
      </c>
      <c r="C286" s="1" t="s">
        <v>226</v>
      </c>
      <c r="D286" s="1" t="s">
        <v>33</v>
      </c>
      <c r="E286" s="28">
        <v>20101</v>
      </c>
    </row>
    <row r="287" spans="1:5" ht="29" x14ac:dyDescent="0.35">
      <c r="A287" s="1">
        <v>12312</v>
      </c>
      <c r="B287" s="1" t="s">
        <v>525</v>
      </c>
      <c r="C287" s="1" t="s">
        <v>526</v>
      </c>
      <c r="D287" s="1" t="s">
        <v>126</v>
      </c>
      <c r="E287" s="28">
        <v>20449</v>
      </c>
    </row>
    <row r="288" spans="1:5" ht="29" x14ac:dyDescent="0.35">
      <c r="A288" s="1">
        <v>102110</v>
      </c>
      <c r="B288" s="1" t="s">
        <v>569</v>
      </c>
      <c r="C288" s="1" t="s">
        <v>575</v>
      </c>
      <c r="D288" s="1" t="s">
        <v>145</v>
      </c>
      <c r="E288" s="28">
        <v>20800</v>
      </c>
    </row>
    <row r="289" spans="1:5" ht="29" x14ac:dyDescent="0.35">
      <c r="A289" s="1">
        <v>14060</v>
      </c>
      <c r="B289" s="1" t="s">
        <v>525</v>
      </c>
      <c r="C289" s="1" t="s">
        <v>315</v>
      </c>
      <c r="D289" s="1" t="s">
        <v>314</v>
      </c>
      <c r="E289" s="28">
        <v>21265</v>
      </c>
    </row>
    <row r="290" spans="1:5" ht="29" x14ac:dyDescent="0.35">
      <c r="A290" s="1">
        <v>63824</v>
      </c>
      <c r="B290" s="1" t="s">
        <v>533</v>
      </c>
      <c r="C290" s="1" t="s">
        <v>466</v>
      </c>
      <c r="D290" s="1" t="s">
        <v>465</v>
      </c>
      <c r="E290" s="28">
        <v>21620</v>
      </c>
    </row>
    <row r="291" spans="1:5" ht="29" x14ac:dyDescent="0.35">
      <c r="A291" s="1">
        <v>78941</v>
      </c>
      <c r="B291" s="1" t="s">
        <v>557</v>
      </c>
      <c r="C291" s="1" t="s">
        <v>436</v>
      </c>
      <c r="D291" s="1" t="s">
        <v>435</v>
      </c>
      <c r="E291" s="28">
        <v>22000</v>
      </c>
    </row>
    <row r="292" spans="1:5" ht="43.5" x14ac:dyDescent="0.35">
      <c r="A292" s="1">
        <v>5220</v>
      </c>
      <c r="B292" s="1" t="s">
        <v>522</v>
      </c>
      <c r="C292" s="1" t="s">
        <v>203</v>
      </c>
      <c r="D292" s="1" t="s">
        <v>64</v>
      </c>
      <c r="E292" s="28">
        <v>22011</v>
      </c>
    </row>
    <row r="293" spans="1:5" ht="43.5" x14ac:dyDescent="0.35">
      <c r="A293" s="1">
        <v>96933</v>
      </c>
      <c r="B293" s="1" t="s">
        <v>567</v>
      </c>
      <c r="C293" s="1" t="s">
        <v>282</v>
      </c>
      <c r="D293" s="1" t="s">
        <v>497</v>
      </c>
      <c r="E293" s="28">
        <v>23685</v>
      </c>
    </row>
    <row r="294" spans="1:5" x14ac:dyDescent="0.35">
      <c r="A294" s="1">
        <v>4536</v>
      </c>
      <c r="B294" s="1" t="s">
        <v>516</v>
      </c>
      <c r="C294" s="1" t="s">
        <v>173</v>
      </c>
      <c r="D294" s="1" t="s">
        <v>21</v>
      </c>
      <c r="E294" s="28">
        <v>25000</v>
      </c>
    </row>
    <row r="295" spans="1:5" ht="29" x14ac:dyDescent="0.35">
      <c r="A295" s="1">
        <v>5084</v>
      </c>
      <c r="B295" s="1" t="s">
        <v>516</v>
      </c>
      <c r="C295" s="1" t="s">
        <v>206</v>
      </c>
      <c r="D295" s="1" t="s">
        <v>320</v>
      </c>
      <c r="E295" s="28">
        <v>25000</v>
      </c>
    </row>
    <row r="296" spans="1:5" x14ac:dyDescent="0.35">
      <c r="A296" s="1">
        <v>6108</v>
      </c>
      <c r="B296" s="1" t="s">
        <v>516</v>
      </c>
      <c r="C296" s="1" t="s">
        <v>173</v>
      </c>
      <c r="D296" s="1" t="s">
        <v>21</v>
      </c>
      <c r="E296" s="28">
        <v>25000</v>
      </c>
    </row>
    <row r="297" spans="1:5" x14ac:dyDescent="0.35">
      <c r="A297" s="1">
        <v>11519</v>
      </c>
      <c r="B297" s="1" t="s">
        <v>525</v>
      </c>
      <c r="C297" s="1" t="s">
        <v>167</v>
      </c>
      <c r="D297" s="1" t="s">
        <v>331</v>
      </c>
      <c r="E297" s="28">
        <v>25000</v>
      </c>
    </row>
    <row r="298" spans="1:5" ht="29" x14ac:dyDescent="0.35">
      <c r="A298" s="1">
        <v>12311</v>
      </c>
      <c r="B298" s="1" t="s">
        <v>525</v>
      </c>
      <c r="C298" s="1" t="s">
        <v>313</v>
      </c>
      <c r="D298" s="1" t="s">
        <v>312</v>
      </c>
      <c r="E298" s="28">
        <v>25000</v>
      </c>
    </row>
    <row r="299" spans="1:5" ht="29" x14ac:dyDescent="0.35">
      <c r="A299" s="1">
        <v>34487</v>
      </c>
      <c r="B299" s="1" t="s">
        <v>525</v>
      </c>
      <c r="C299" s="1" t="s">
        <v>346</v>
      </c>
      <c r="D299" s="1" t="s">
        <v>345</v>
      </c>
      <c r="E299" s="28">
        <v>25000</v>
      </c>
    </row>
    <row r="300" spans="1:5" ht="29" x14ac:dyDescent="0.35">
      <c r="A300" s="1">
        <v>40130</v>
      </c>
      <c r="B300" s="1" t="s">
        <v>522</v>
      </c>
      <c r="C300" s="1" t="s">
        <v>326</v>
      </c>
      <c r="D300" s="1" t="s">
        <v>325</v>
      </c>
      <c r="E300" s="28">
        <v>25000</v>
      </c>
    </row>
    <row r="301" spans="1:5" ht="29" x14ac:dyDescent="0.35">
      <c r="A301" s="1">
        <v>95702</v>
      </c>
      <c r="B301" s="1" t="s">
        <v>556</v>
      </c>
      <c r="C301" s="1" t="s">
        <v>303</v>
      </c>
      <c r="D301" s="1" t="s">
        <v>302</v>
      </c>
      <c r="E301" s="28">
        <v>25000</v>
      </c>
    </row>
    <row r="302" spans="1:5" x14ac:dyDescent="0.35">
      <c r="A302" s="1">
        <v>82688</v>
      </c>
      <c r="B302" s="1" t="s">
        <v>572</v>
      </c>
      <c r="C302" s="1" t="s">
        <v>173</v>
      </c>
      <c r="D302" s="1" t="s">
        <v>21</v>
      </c>
      <c r="E302" s="28">
        <v>25000</v>
      </c>
    </row>
    <row r="303" spans="1:5" ht="58" x14ac:dyDescent="0.35">
      <c r="A303" s="1">
        <v>52802</v>
      </c>
      <c r="B303" s="1" t="s">
        <v>531</v>
      </c>
      <c r="C303" s="1" t="s">
        <v>205</v>
      </c>
      <c r="D303" s="1" t="s">
        <v>380</v>
      </c>
      <c r="E303" s="28">
        <v>25163</v>
      </c>
    </row>
    <row r="304" spans="1:5" ht="29" x14ac:dyDescent="0.35">
      <c r="A304" s="1">
        <v>80358</v>
      </c>
      <c r="B304" s="1" t="s">
        <v>557</v>
      </c>
      <c r="C304" s="1" t="s">
        <v>459</v>
      </c>
      <c r="D304" s="1" t="s">
        <v>458</v>
      </c>
      <c r="E304" s="28">
        <v>25200</v>
      </c>
    </row>
    <row r="305" spans="1:5" ht="29" x14ac:dyDescent="0.35">
      <c r="A305" s="1">
        <v>47490</v>
      </c>
      <c r="B305" s="1" t="s">
        <v>533</v>
      </c>
      <c r="C305" s="1" t="s">
        <v>236</v>
      </c>
      <c r="D305" s="1" t="s">
        <v>35</v>
      </c>
      <c r="E305" s="28">
        <v>25750</v>
      </c>
    </row>
    <row r="306" spans="1:5" ht="43.5" x14ac:dyDescent="0.35">
      <c r="A306" s="1">
        <v>103723</v>
      </c>
      <c r="B306" s="1" t="s">
        <v>572</v>
      </c>
      <c r="C306" s="1" t="s">
        <v>203</v>
      </c>
      <c r="D306" s="1" t="s">
        <v>65</v>
      </c>
      <c r="E306" s="28">
        <v>27681</v>
      </c>
    </row>
    <row r="307" spans="1:5" ht="29" x14ac:dyDescent="0.35">
      <c r="A307" s="1">
        <v>54255</v>
      </c>
      <c r="B307" s="1" t="s">
        <v>531</v>
      </c>
      <c r="C307" s="1" t="s">
        <v>165</v>
      </c>
      <c r="D307" s="1" t="s">
        <v>433</v>
      </c>
      <c r="E307" s="28">
        <v>28461</v>
      </c>
    </row>
    <row r="308" spans="1:5" ht="43.5" x14ac:dyDescent="0.35">
      <c r="A308" s="1">
        <v>103730</v>
      </c>
      <c r="B308" s="1" t="s">
        <v>572</v>
      </c>
      <c r="C308" s="1" t="s">
        <v>201</v>
      </c>
      <c r="D308" s="1" t="s">
        <v>65</v>
      </c>
      <c r="E308" s="28">
        <v>28555</v>
      </c>
    </row>
    <row r="309" spans="1:5" ht="29" x14ac:dyDescent="0.35">
      <c r="A309" s="1">
        <v>32112</v>
      </c>
      <c r="B309" s="1" t="s">
        <v>542</v>
      </c>
      <c r="C309" s="1" t="s">
        <v>491</v>
      </c>
      <c r="D309" s="1" t="s">
        <v>490</v>
      </c>
      <c r="E309" s="28">
        <v>29000</v>
      </c>
    </row>
    <row r="310" spans="1:5" ht="29" x14ac:dyDescent="0.35">
      <c r="A310" s="1">
        <v>48116</v>
      </c>
      <c r="B310" s="1" t="s">
        <v>525</v>
      </c>
      <c r="C310" s="1" t="s">
        <v>229</v>
      </c>
      <c r="D310" s="1" t="s">
        <v>33</v>
      </c>
      <c r="E310" s="28">
        <v>29250</v>
      </c>
    </row>
    <row r="311" spans="1:5" ht="29" x14ac:dyDescent="0.35">
      <c r="A311" s="1">
        <v>4318</v>
      </c>
      <c r="B311" s="1" t="s">
        <v>516</v>
      </c>
      <c r="C311" s="1" t="s">
        <v>519</v>
      </c>
      <c r="D311" s="1" t="s">
        <v>28</v>
      </c>
      <c r="E311" s="28">
        <v>30000</v>
      </c>
    </row>
    <row r="312" spans="1:5" x14ac:dyDescent="0.35">
      <c r="A312" s="1">
        <v>49139</v>
      </c>
      <c r="B312" s="1" t="s">
        <v>531</v>
      </c>
      <c r="C312" s="1" t="s">
        <v>357</v>
      </c>
      <c r="D312" s="1" t="s">
        <v>356</v>
      </c>
      <c r="E312" s="28">
        <v>30000</v>
      </c>
    </row>
    <row r="313" spans="1:5" x14ac:dyDescent="0.35">
      <c r="A313" s="1">
        <v>99629</v>
      </c>
      <c r="B313" s="1" t="s">
        <v>572</v>
      </c>
      <c r="C313" s="1" t="s">
        <v>385</v>
      </c>
      <c r="D313" s="1" t="s">
        <v>384</v>
      </c>
      <c r="E313" s="28">
        <v>30000</v>
      </c>
    </row>
    <row r="314" spans="1:5" ht="29" x14ac:dyDescent="0.35">
      <c r="A314" s="1">
        <v>109826</v>
      </c>
      <c r="B314" s="1" t="s">
        <v>572</v>
      </c>
      <c r="C314" s="1" t="s">
        <v>317</v>
      </c>
      <c r="D314" s="1" t="s">
        <v>107</v>
      </c>
      <c r="E314" s="28">
        <v>30052</v>
      </c>
    </row>
    <row r="315" spans="1:5" x14ac:dyDescent="0.35">
      <c r="A315" s="1">
        <v>40396</v>
      </c>
      <c r="B315" s="1" t="s">
        <v>525</v>
      </c>
      <c r="C315" s="1" t="s">
        <v>335</v>
      </c>
      <c r="D315" s="1" t="s">
        <v>334</v>
      </c>
      <c r="E315" s="28">
        <v>30500</v>
      </c>
    </row>
    <row r="316" spans="1:5" x14ac:dyDescent="0.35">
      <c r="A316" s="1">
        <v>12649</v>
      </c>
      <c r="B316" s="1" t="s">
        <v>516</v>
      </c>
      <c r="C316" s="1" t="s">
        <v>353</v>
      </c>
      <c r="D316" s="1" t="s">
        <v>352</v>
      </c>
      <c r="E316" s="28">
        <v>30600</v>
      </c>
    </row>
    <row r="317" spans="1:5" ht="29" x14ac:dyDescent="0.35">
      <c r="A317" s="1">
        <v>27293</v>
      </c>
      <c r="B317" s="1" t="s">
        <v>525</v>
      </c>
      <c r="C317" s="1" t="s">
        <v>280</v>
      </c>
      <c r="D317" s="1" t="s">
        <v>276</v>
      </c>
      <c r="E317" s="28">
        <v>31000</v>
      </c>
    </row>
    <row r="318" spans="1:5" x14ac:dyDescent="0.35">
      <c r="A318" s="1">
        <v>105048</v>
      </c>
      <c r="B318" s="1" t="s">
        <v>572</v>
      </c>
      <c r="C318" s="1" t="s">
        <v>444</v>
      </c>
      <c r="D318" s="1" t="s">
        <v>443</v>
      </c>
      <c r="E318" s="28">
        <v>32400</v>
      </c>
    </row>
    <row r="319" spans="1:5" ht="29" x14ac:dyDescent="0.35">
      <c r="A319" s="1">
        <v>68246</v>
      </c>
      <c r="B319" s="1" t="s">
        <v>550</v>
      </c>
      <c r="C319" s="1" t="s">
        <v>307</v>
      </c>
      <c r="D319" s="1" t="s">
        <v>306</v>
      </c>
      <c r="E319" s="28">
        <v>34147</v>
      </c>
    </row>
    <row r="320" spans="1:5" ht="29" x14ac:dyDescent="0.35">
      <c r="A320" s="1">
        <v>107289</v>
      </c>
      <c r="B320" s="1" t="s">
        <v>572</v>
      </c>
      <c r="C320" s="1" t="s">
        <v>241</v>
      </c>
      <c r="D320" s="1" t="s">
        <v>379</v>
      </c>
      <c r="E320" s="28">
        <v>34595</v>
      </c>
    </row>
    <row r="321" spans="1:5" ht="29" x14ac:dyDescent="0.35">
      <c r="A321" s="1">
        <v>18220</v>
      </c>
      <c r="B321" s="1" t="s">
        <v>531</v>
      </c>
      <c r="C321" s="1" t="s">
        <v>206</v>
      </c>
      <c r="D321" s="1" t="s">
        <v>72</v>
      </c>
      <c r="E321" s="28">
        <v>34708</v>
      </c>
    </row>
    <row r="322" spans="1:5" ht="29" x14ac:dyDescent="0.35">
      <c r="A322" s="1">
        <v>57654</v>
      </c>
      <c r="B322" s="1" t="s">
        <v>542</v>
      </c>
      <c r="C322" s="1" t="s">
        <v>282</v>
      </c>
      <c r="D322" s="1" t="s">
        <v>373</v>
      </c>
      <c r="E322" s="28">
        <v>35000</v>
      </c>
    </row>
    <row r="323" spans="1:5" x14ac:dyDescent="0.35">
      <c r="A323" s="1">
        <v>91313</v>
      </c>
      <c r="B323" s="1" t="s">
        <v>556</v>
      </c>
      <c r="C323" s="1" t="s">
        <v>313</v>
      </c>
      <c r="D323" s="1" t="s">
        <v>364</v>
      </c>
      <c r="E323" s="28">
        <v>35980</v>
      </c>
    </row>
    <row r="324" spans="1:5" ht="29" x14ac:dyDescent="0.35">
      <c r="A324" s="1">
        <v>99544</v>
      </c>
      <c r="B324" s="1" t="s">
        <v>572</v>
      </c>
      <c r="C324" s="1" t="s">
        <v>299</v>
      </c>
      <c r="D324" s="1" t="s">
        <v>298</v>
      </c>
      <c r="E324" s="28">
        <v>36000</v>
      </c>
    </row>
    <row r="325" spans="1:5" ht="29" x14ac:dyDescent="0.35">
      <c r="A325" s="1">
        <v>11026</v>
      </c>
      <c r="B325" s="1" t="s">
        <v>525</v>
      </c>
      <c r="C325" s="1" t="s">
        <v>220</v>
      </c>
      <c r="D325" s="1" t="s">
        <v>69</v>
      </c>
      <c r="E325" s="28">
        <v>38500</v>
      </c>
    </row>
    <row r="326" spans="1:5" x14ac:dyDescent="0.35">
      <c r="A326" s="1">
        <v>79601</v>
      </c>
      <c r="B326" s="1" t="s">
        <v>557</v>
      </c>
      <c r="C326" s="1" t="s">
        <v>417</v>
      </c>
      <c r="D326" s="1" t="s">
        <v>416</v>
      </c>
      <c r="E326" s="28">
        <v>38671</v>
      </c>
    </row>
    <row r="327" spans="1:5" ht="43.5" x14ac:dyDescent="0.35">
      <c r="A327" s="1">
        <v>96810</v>
      </c>
      <c r="B327" s="1" t="s">
        <v>572</v>
      </c>
      <c r="C327" s="1" t="s">
        <v>210</v>
      </c>
      <c r="D327" s="1" t="s">
        <v>76</v>
      </c>
      <c r="E327" s="28">
        <v>38726</v>
      </c>
    </row>
    <row r="328" spans="1:5" ht="29" x14ac:dyDescent="0.35">
      <c r="A328" s="1">
        <v>39833</v>
      </c>
      <c r="B328" s="1" t="s">
        <v>525</v>
      </c>
      <c r="C328" s="1" t="s">
        <v>469</v>
      </c>
      <c r="D328" s="1" t="s">
        <v>468</v>
      </c>
      <c r="E328" s="28">
        <v>39000</v>
      </c>
    </row>
    <row r="329" spans="1:5" ht="43.5" x14ac:dyDescent="0.35">
      <c r="A329" s="1">
        <v>5223</v>
      </c>
      <c r="B329" s="1" t="s">
        <v>522</v>
      </c>
      <c r="C329" s="1" t="s">
        <v>199</v>
      </c>
      <c r="D329" s="1" t="s">
        <v>63</v>
      </c>
      <c r="E329" s="28">
        <v>39407</v>
      </c>
    </row>
    <row r="330" spans="1:5" x14ac:dyDescent="0.35">
      <c r="A330" s="1">
        <v>4541</v>
      </c>
      <c r="B330" s="1" t="s">
        <v>516</v>
      </c>
      <c r="C330" s="1" t="s">
        <v>173</v>
      </c>
      <c r="D330" s="1" t="s">
        <v>21</v>
      </c>
      <c r="E330" s="28">
        <v>40000</v>
      </c>
    </row>
    <row r="331" spans="1:5" ht="29" x14ac:dyDescent="0.35">
      <c r="A331" s="1">
        <v>58253</v>
      </c>
      <c r="B331" s="1" t="s">
        <v>533</v>
      </c>
      <c r="C331" s="1" t="s">
        <v>399</v>
      </c>
      <c r="D331" s="1" t="s">
        <v>398</v>
      </c>
      <c r="E331" s="28">
        <v>40000</v>
      </c>
    </row>
    <row r="332" spans="1:5" ht="43.5" x14ac:dyDescent="0.35">
      <c r="A332" s="1">
        <v>82205</v>
      </c>
      <c r="B332" s="1" t="s">
        <v>556</v>
      </c>
      <c r="C332" s="1" t="s">
        <v>229</v>
      </c>
      <c r="D332" s="1" t="s">
        <v>370</v>
      </c>
      <c r="E332" s="28">
        <v>40000</v>
      </c>
    </row>
    <row r="333" spans="1:5" ht="29" x14ac:dyDescent="0.35">
      <c r="A333" s="1">
        <v>64751</v>
      </c>
      <c r="B333" s="1" t="s">
        <v>567</v>
      </c>
      <c r="C333" s="1" t="s">
        <v>229</v>
      </c>
      <c r="D333" s="1" t="s">
        <v>391</v>
      </c>
      <c r="E333" s="28">
        <v>40000</v>
      </c>
    </row>
    <row r="334" spans="1:5" x14ac:dyDescent="0.35">
      <c r="A334" s="1">
        <v>96376</v>
      </c>
      <c r="B334" s="1" t="s">
        <v>572</v>
      </c>
      <c r="C334" s="1" t="s">
        <v>173</v>
      </c>
      <c r="D334" s="1" t="s">
        <v>21</v>
      </c>
      <c r="E334" s="28">
        <v>40000</v>
      </c>
    </row>
    <row r="335" spans="1:5" ht="29" x14ac:dyDescent="0.35">
      <c r="A335" s="1">
        <v>98150</v>
      </c>
      <c r="B335" s="1" t="s">
        <v>572</v>
      </c>
      <c r="C335" s="1" t="s">
        <v>210</v>
      </c>
      <c r="D335" s="1" t="s">
        <v>85</v>
      </c>
      <c r="E335" s="28">
        <v>40000</v>
      </c>
    </row>
    <row r="336" spans="1:5" ht="29" x14ac:dyDescent="0.35">
      <c r="A336" s="1">
        <v>46961</v>
      </c>
      <c r="B336" s="1" t="s">
        <v>531</v>
      </c>
      <c r="C336" s="1" t="s">
        <v>232</v>
      </c>
      <c r="D336" s="1" t="s">
        <v>34</v>
      </c>
      <c r="E336" s="28">
        <v>41500</v>
      </c>
    </row>
    <row r="337" spans="1:5" ht="29" x14ac:dyDescent="0.35">
      <c r="A337" s="1">
        <v>98918</v>
      </c>
      <c r="B337" s="1" t="s">
        <v>569</v>
      </c>
      <c r="C337" s="1" t="s">
        <v>580</v>
      </c>
      <c r="D337" s="1" t="s">
        <v>146</v>
      </c>
      <c r="E337" s="28">
        <v>42100</v>
      </c>
    </row>
    <row r="338" spans="1:5" ht="29" x14ac:dyDescent="0.35">
      <c r="A338" s="1">
        <v>13334</v>
      </c>
      <c r="B338" s="1" t="s">
        <v>512</v>
      </c>
      <c r="C338" s="1" t="s">
        <v>361</v>
      </c>
      <c r="D338" s="1" t="s">
        <v>360</v>
      </c>
      <c r="E338" s="28">
        <v>42400</v>
      </c>
    </row>
    <row r="339" spans="1:5" ht="29" x14ac:dyDescent="0.35">
      <c r="A339" s="1">
        <v>59970</v>
      </c>
      <c r="B339" s="1" t="s">
        <v>557</v>
      </c>
      <c r="C339" s="1" t="s">
        <v>387</v>
      </c>
      <c r="D339" s="1" t="s">
        <v>386</v>
      </c>
      <c r="E339" s="28">
        <v>42955</v>
      </c>
    </row>
    <row r="340" spans="1:5" ht="29" x14ac:dyDescent="0.35">
      <c r="A340" s="1">
        <v>48084</v>
      </c>
      <c r="B340" s="1" t="s">
        <v>531</v>
      </c>
      <c r="C340" s="1" t="s">
        <v>228</v>
      </c>
      <c r="D340" s="1" t="s">
        <v>33</v>
      </c>
      <c r="E340" s="28">
        <v>43000</v>
      </c>
    </row>
    <row r="341" spans="1:5" ht="29" x14ac:dyDescent="0.35">
      <c r="A341" s="1">
        <v>109831</v>
      </c>
      <c r="B341" s="1" t="s">
        <v>572</v>
      </c>
      <c r="C341" s="1" t="s">
        <v>447</v>
      </c>
      <c r="D341" s="1" t="s">
        <v>110</v>
      </c>
      <c r="E341" s="28">
        <v>43018</v>
      </c>
    </row>
    <row r="342" spans="1:5" x14ac:dyDescent="0.35">
      <c r="A342" s="1">
        <v>80029</v>
      </c>
      <c r="B342" s="1" t="s">
        <v>557</v>
      </c>
      <c r="C342" s="1" t="s">
        <v>426</v>
      </c>
      <c r="D342" s="1" t="s">
        <v>425</v>
      </c>
      <c r="E342" s="28">
        <v>43858</v>
      </c>
    </row>
    <row r="343" spans="1:5" x14ac:dyDescent="0.35">
      <c r="A343" s="1">
        <v>79567</v>
      </c>
      <c r="B343" s="1" t="s">
        <v>557</v>
      </c>
      <c r="C343" s="1" t="s">
        <v>478</v>
      </c>
      <c r="D343" s="1" t="s">
        <v>477</v>
      </c>
      <c r="E343" s="28">
        <v>44450</v>
      </c>
    </row>
    <row r="344" spans="1:5" ht="29" x14ac:dyDescent="0.35">
      <c r="A344" s="1">
        <v>47258</v>
      </c>
      <c r="B344" s="1" t="s">
        <v>531</v>
      </c>
      <c r="C344" s="1" t="s">
        <v>225</v>
      </c>
      <c r="D344" s="1" t="s">
        <v>32</v>
      </c>
      <c r="E344" s="28">
        <v>45000</v>
      </c>
    </row>
    <row r="345" spans="1:5" ht="29" x14ac:dyDescent="0.35">
      <c r="A345" s="1">
        <v>92666</v>
      </c>
      <c r="B345" s="1" t="s">
        <v>572</v>
      </c>
      <c r="C345" s="1" t="s">
        <v>519</v>
      </c>
      <c r="D345" s="1" t="s">
        <v>25</v>
      </c>
      <c r="E345" s="28">
        <v>45000</v>
      </c>
    </row>
    <row r="346" spans="1:5" ht="29" x14ac:dyDescent="0.35">
      <c r="A346" s="1">
        <v>64621</v>
      </c>
      <c r="B346" s="1" t="s">
        <v>557</v>
      </c>
      <c r="C346" s="1" t="s">
        <v>222</v>
      </c>
      <c r="D346" s="1" t="s">
        <v>71</v>
      </c>
      <c r="E346" s="28">
        <v>46162</v>
      </c>
    </row>
    <row r="347" spans="1:5" ht="29" x14ac:dyDescent="0.35">
      <c r="A347" s="1">
        <v>65251</v>
      </c>
      <c r="B347" s="1" t="s">
        <v>542</v>
      </c>
      <c r="C347" s="1" t="s">
        <v>228</v>
      </c>
      <c r="D347" s="1" t="s">
        <v>329</v>
      </c>
      <c r="E347" s="28">
        <v>46400</v>
      </c>
    </row>
    <row r="348" spans="1:5" ht="29" x14ac:dyDescent="0.35">
      <c r="A348" s="1">
        <v>49074</v>
      </c>
      <c r="B348" s="1" t="s">
        <v>531</v>
      </c>
      <c r="C348" s="29" t="s">
        <v>283</v>
      </c>
      <c r="D348" s="29" t="s">
        <v>279</v>
      </c>
      <c r="E348" s="28">
        <v>48250</v>
      </c>
    </row>
    <row r="349" spans="1:5" x14ac:dyDescent="0.35">
      <c r="A349" s="1">
        <v>78146</v>
      </c>
      <c r="B349" s="1" t="s">
        <v>557</v>
      </c>
      <c r="C349" s="1" t="s">
        <v>476</v>
      </c>
      <c r="D349" s="1" t="s">
        <v>475</v>
      </c>
      <c r="E349" s="28">
        <v>48480</v>
      </c>
    </row>
    <row r="350" spans="1:5" ht="29" x14ac:dyDescent="0.35">
      <c r="A350" s="1">
        <v>109828</v>
      </c>
      <c r="B350" s="1" t="s">
        <v>572</v>
      </c>
      <c r="C350" s="1" t="s">
        <v>247</v>
      </c>
      <c r="D350" s="1" t="s">
        <v>111</v>
      </c>
      <c r="E350" s="28">
        <v>49220</v>
      </c>
    </row>
    <row r="351" spans="1:5" ht="29" x14ac:dyDescent="0.35">
      <c r="A351" s="1">
        <v>12047</v>
      </c>
      <c r="B351" s="1" t="s">
        <v>516</v>
      </c>
      <c r="C351" s="1" t="s">
        <v>223</v>
      </c>
      <c r="D351" s="1" t="s">
        <v>517</v>
      </c>
      <c r="E351" s="28">
        <v>49635</v>
      </c>
    </row>
    <row r="352" spans="1:5" ht="29" x14ac:dyDescent="0.35">
      <c r="A352" s="1">
        <v>19048</v>
      </c>
      <c r="B352" s="1" t="s">
        <v>531</v>
      </c>
      <c r="C352" s="1" t="s">
        <v>217</v>
      </c>
      <c r="D352" s="1" t="s">
        <v>83</v>
      </c>
      <c r="E352" s="28">
        <v>49722</v>
      </c>
    </row>
    <row r="353" spans="1:5" ht="29" x14ac:dyDescent="0.35">
      <c r="A353" s="1">
        <v>80588</v>
      </c>
      <c r="B353" s="1" t="s">
        <v>567</v>
      </c>
      <c r="C353" s="1" t="s">
        <v>207</v>
      </c>
      <c r="D353" s="1" t="s">
        <v>73</v>
      </c>
      <c r="E353" s="28">
        <v>49802</v>
      </c>
    </row>
    <row r="354" spans="1:5" ht="29" x14ac:dyDescent="0.35">
      <c r="A354" s="1">
        <v>15380</v>
      </c>
      <c r="B354" s="1" t="s">
        <v>516</v>
      </c>
      <c r="C354" s="1" t="s">
        <v>215</v>
      </c>
      <c r="D354" s="1" t="s">
        <v>81</v>
      </c>
      <c r="E354" s="28">
        <v>50000</v>
      </c>
    </row>
    <row r="355" spans="1:5" ht="29" x14ac:dyDescent="0.35">
      <c r="A355" s="1">
        <v>13500</v>
      </c>
      <c r="B355" s="1" t="s">
        <v>525</v>
      </c>
      <c r="C355" s="1" t="s">
        <v>527</v>
      </c>
      <c r="D355" s="1" t="s">
        <v>127</v>
      </c>
      <c r="E355" s="28">
        <v>50000</v>
      </c>
    </row>
    <row r="356" spans="1:5" ht="29" x14ac:dyDescent="0.35">
      <c r="A356" s="1">
        <v>14027</v>
      </c>
      <c r="B356" s="1" t="s">
        <v>525</v>
      </c>
      <c r="C356" s="1" t="s">
        <v>528</v>
      </c>
      <c r="D356" s="1" t="s">
        <v>128</v>
      </c>
      <c r="E356" s="28">
        <v>50000</v>
      </c>
    </row>
    <row r="357" spans="1:5" ht="29" x14ac:dyDescent="0.35">
      <c r="A357" s="1">
        <v>45608</v>
      </c>
      <c r="B357" s="1" t="s">
        <v>525</v>
      </c>
      <c r="C357" s="1" t="s">
        <v>241</v>
      </c>
      <c r="D357" s="1" t="s">
        <v>134</v>
      </c>
      <c r="E357" s="28">
        <v>50000</v>
      </c>
    </row>
    <row r="358" spans="1:5" ht="29" x14ac:dyDescent="0.35">
      <c r="A358" s="1">
        <v>15413</v>
      </c>
      <c r="B358" s="1" t="s">
        <v>531</v>
      </c>
      <c r="C358" s="1" t="s">
        <v>209</v>
      </c>
      <c r="D358" s="1" t="s">
        <v>75</v>
      </c>
      <c r="E358" s="28">
        <v>50000</v>
      </c>
    </row>
    <row r="359" spans="1:5" ht="29" x14ac:dyDescent="0.35">
      <c r="A359" s="1">
        <v>19605</v>
      </c>
      <c r="B359" s="1" t="s">
        <v>531</v>
      </c>
      <c r="C359" s="1" t="s">
        <v>213</v>
      </c>
      <c r="D359" s="1" t="s">
        <v>79</v>
      </c>
      <c r="E359" s="28">
        <v>50000</v>
      </c>
    </row>
    <row r="360" spans="1:5" ht="29" x14ac:dyDescent="0.35">
      <c r="A360" s="1">
        <v>19606</v>
      </c>
      <c r="B360" s="1" t="s">
        <v>531</v>
      </c>
      <c r="C360" s="1" t="s">
        <v>212</v>
      </c>
      <c r="D360" s="1" t="s">
        <v>78</v>
      </c>
      <c r="E360" s="28">
        <v>50000</v>
      </c>
    </row>
    <row r="361" spans="1:5" ht="43.5" x14ac:dyDescent="0.35">
      <c r="A361" s="1">
        <v>20231</v>
      </c>
      <c r="B361" s="1" t="s">
        <v>531</v>
      </c>
      <c r="C361" s="1" t="s">
        <v>218</v>
      </c>
      <c r="D361" s="1" t="s">
        <v>84</v>
      </c>
      <c r="E361" s="28">
        <v>50000</v>
      </c>
    </row>
    <row r="362" spans="1:5" ht="29" x14ac:dyDescent="0.35">
      <c r="A362" s="1">
        <v>21158</v>
      </c>
      <c r="B362" s="1" t="s">
        <v>531</v>
      </c>
      <c r="C362" s="1" t="s">
        <v>214</v>
      </c>
      <c r="D362" s="1" t="s">
        <v>80</v>
      </c>
      <c r="E362" s="28">
        <v>50000</v>
      </c>
    </row>
    <row r="363" spans="1:5" x14ac:dyDescent="0.35">
      <c r="A363" s="1">
        <v>43860</v>
      </c>
      <c r="B363" s="1" t="s">
        <v>531</v>
      </c>
      <c r="C363" s="1" t="s">
        <v>422</v>
      </c>
      <c r="D363" s="1" t="s">
        <v>421</v>
      </c>
      <c r="E363" s="28">
        <v>50000</v>
      </c>
    </row>
    <row r="364" spans="1:5" ht="29" x14ac:dyDescent="0.35">
      <c r="A364" s="1">
        <v>47424</v>
      </c>
      <c r="B364" s="1" t="s">
        <v>531</v>
      </c>
      <c r="C364" s="1" t="s">
        <v>206</v>
      </c>
      <c r="D364" s="1" t="s">
        <v>135</v>
      </c>
      <c r="E364" s="28">
        <v>50000</v>
      </c>
    </row>
    <row r="365" spans="1:5" ht="29" x14ac:dyDescent="0.35">
      <c r="A365" s="1">
        <v>70358</v>
      </c>
      <c r="B365" s="1" t="s">
        <v>542</v>
      </c>
      <c r="C365" s="1" t="s">
        <v>242</v>
      </c>
      <c r="D365" s="1" t="s">
        <v>133</v>
      </c>
      <c r="E365" s="28">
        <v>50000</v>
      </c>
    </row>
    <row r="366" spans="1:5" ht="29" x14ac:dyDescent="0.35">
      <c r="A366" s="1">
        <v>79202</v>
      </c>
      <c r="B366" s="1" t="s">
        <v>557</v>
      </c>
      <c r="C366" s="1" t="s">
        <v>454</v>
      </c>
      <c r="D366" s="1" t="s">
        <v>453</v>
      </c>
      <c r="E366" s="28">
        <v>50000</v>
      </c>
    </row>
    <row r="367" spans="1:5" x14ac:dyDescent="0.35">
      <c r="A367" s="1">
        <v>79797</v>
      </c>
      <c r="B367" s="1" t="s">
        <v>557</v>
      </c>
      <c r="C367" s="1" t="s">
        <v>480</v>
      </c>
      <c r="D367" s="1" t="s">
        <v>479</v>
      </c>
      <c r="E367" s="28">
        <v>50000</v>
      </c>
    </row>
    <row r="368" spans="1:5" x14ac:dyDescent="0.35">
      <c r="A368" s="1">
        <v>94052</v>
      </c>
      <c r="B368" s="1" t="s">
        <v>557</v>
      </c>
      <c r="C368" s="1" t="s">
        <v>239</v>
      </c>
      <c r="D368" s="1" t="s">
        <v>131</v>
      </c>
      <c r="E368" s="28">
        <v>50000</v>
      </c>
    </row>
    <row r="369" spans="1:5" ht="29" x14ac:dyDescent="0.35">
      <c r="A369" s="1">
        <v>79568</v>
      </c>
      <c r="B369" s="1" t="s">
        <v>567</v>
      </c>
      <c r="C369" s="1" t="s">
        <v>211</v>
      </c>
      <c r="D369" s="1" t="s">
        <v>77</v>
      </c>
      <c r="E369" s="28">
        <v>50000</v>
      </c>
    </row>
    <row r="370" spans="1:5" ht="43.5" x14ac:dyDescent="0.35">
      <c r="A370" s="1">
        <v>87420</v>
      </c>
      <c r="B370" s="1" t="s">
        <v>567</v>
      </c>
      <c r="C370" s="1" t="s">
        <v>216</v>
      </c>
      <c r="D370" s="1" t="s">
        <v>82</v>
      </c>
      <c r="E370" s="28">
        <v>50000</v>
      </c>
    </row>
    <row r="371" spans="1:5" ht="43.5" x14ac:dyDescent="0.35">
      <c r="A371" s="1">
        <v>87785</v>
      </c>
      <c r="B371" s="1" t="s">
        <v>567</v>
      </c>
      <c r="C371" s="1" t="s">
        <v>219</v>
      </c>
      <c r="D371" s="1" t="s">
        <v>86</v>
      </c>
      <c r="E371" s="28">
        <v>50000</v>
      </c>
    </row>
    <row r="372" spans="1:5" ht="29" x14ac:dyDescent="0.35">
      <c r="A372" s="1">
        <v>102701</v>
      </c>
      <c r="B372" s="1" t="s">
        <v>572</v>
      </c>
      <c r="C372" s="1" t="s">
        <v>238</v>
      </c>
      <c r="D372" s="1" t="s">
        <v>130</v>
      </c>
      <c r="E372" s="28">
        <v>50000</v>
      </c>
    </row>
    <row r="373" spans="1:5" ht="29" x14ac:dyDescent="0.35">
      <c r="A373" s="1">
        <v>103029</v>
      </c>
      <c r="B373" s="1" t="s">
        <v>572</v>
      </c>
      <c r="C373" s="1" t="s">
        <v>240</v>
      </c>
      <c r="D373" s="1" t="s">
        <v>132</v>
      </c>
      <c r="E373" s="28">
        <v>50000</v>
      </c>
    </row>
    <row r="374" spans="1:5" ht="29" x14ac:dyDescent="0.35">
      <c r="A374" s="1">
        <v>75948</v>
      </c>
      <c r="B374" s="1" t="s">
        <v>572</v>
      </c>
      <c r="C374" s="1" t="s">
        <v>393</v>
      </c>
      <c r="D374" s="1" t="s">
        <v>392</v>
      </c>
      <c r="E374" s="28">
        <v>50000</v>
      </c>
    </row>
    <row r="375" spans="1:5" ht="43.5" x14ac:dyDescent="0.35">
      <c r="A375" s="1">
        <v>88739</v>
      </c>
      <c r="B375" s="1" t="s">
        <v>572</v>
      </c>
      <c r="C375" s="1" t="s">
        <v>208</v>
      </c>
      <c r="D375" s="1" t="s">
        <v>74</v>
      </c>
      <c r="E375" s="28">
        <v>50000</v>
      </c>
    </row>
    <row r="376" spans="1:5" x14ac:dyDescent="0.35">
      <c r="A376" s="1">
        <v>93300</v>
      </c>
      <c r="B376" s="1" t="s">
        <v>572</v>
      </c>
      <c r="C376" s="1" t="s">
        <v>447</v>
      </c>
      <c r="D376" s="1" t="s">
        <v>446</v>
      </c>
      <c r="E376" s="28">
        <v>50000</v>
      </c>
    </row>
    <row r="377" spans="1:5" ht="43.5" x14ac:dyDescent="0.35">
      <c r="A377" s="1">
        <v>20033227</v>
      </c>
      <c r="B377" s="1" t="s">
        <v>511</v>
      </c>
      <c r="C377" s="1" t="s">
        <v>518</v>
      </c>
      <c r="D377" s="1" t="s">
        <v>124</v>
      </c>
      <c r="E377" s="28">
        <v>50801</v>
      </c>
    </row>
    <row r="378" spans="1:5" ht="29" x14ac:dyDescent="0.35">
      <c r="A378" s="1">
        <v>47555</v>
      </c>
      <c r="B378" s="1" t="s">
        <v>525</v>
      </c>
      <c r="C378" s="1" t="s">
        <v>227</v>
      </c>
      <c r="D378" s="1" t="s">
        <v>33</v>
      </c>
      <c r="E378" s="28">
        <v>54500</v>
      </c>
    </row>
    <row r="379" spans="1:5" ht="43.5" x14ac:dyDescent="0.35">
      <c r="A379" s="1">
        <v>30197</v>
      </c>
      <c r="B379" s="1" t="s">
        <v>572</v>
      </c>
      <c r="C379" s="1" t="s">
        <v>457</v>
      </c>
      <c r="D379" s="1" t="s">
        <v>456</v>
      </c>
      <c r="E379" s="28">
        <v>55865</v>
      </c>
    </row>
    <row r="380" spans="1:5" ht="29" x14ac:dyDescent="0.35">
      <c r="A380" s="1">
        <v>109827</v>
      </c>
      <c r="B380" s="1" t="s">
        <v>572</v>
      </c>
      <c r="C380" s="1" t="s">
        <v>576</v>
      </c>
      <c r="D380" s="1" t="s">
        <v>109</v>
      </c>
      <c r="E380" s="28">
        <v>55891</v>
      </c>
    </row>
    <row r="381" spans="1:5" ht="29" x14ac:dyDescent="0.35">
      <c r="A381" s="1">
        <v>4323</v>
      </c>
      <c r="B381" s="1" t="s">
        <v>516</v>
      </c>
      <c r="C381" s="1" t="s">
        <v>519</v>
      </c>
      <c r="D381" s="1" t="s">
        <v>23</v>
      </c>
      <c r="E381" s="28">
        <v>60000</v>
      </c>
    </row>
    <row r="382" spans="1:5" x14ac:dyDescent="0.35">
      <c r="A382" s="1">
        <v>63764</v>
      </c>
      <c r="B382" s="1" t="s">
        <v>533</v>
      </c>
      <c r="C382" s="1" t="s">
        <v>414</v>
      </c>
      <c r="D382" s="1" t="s">
        <v>413</v>
      </c>
      <c r="E382" s="28">
        <v>60000</v>
      </c>
    </row>
    <row r="383" spans="1:5" ht="29" x14ac:dyDescent="0.35">
      <c r="A383" s="1">
        <v>53430</v>
      </c>
      <c r="B383" s="1" t="s">
        <v>542</v>
      </c>
      <c r="C383" s="1" t="s">
        <v>235</v>
      </c>
      <c r="D383" s="1" t="s">
        <v>390</v>
      </c>
      <c r="E383" s="28">
        <v>60000</v>
      </c>
    </row>
    <row r="384" spans="1:5" ht="29" x14ac:dyDescent="0.35">
      <c r="A384" s="1">
        <v>102843</v>
      </c>
      <c r="B384" s="1" t="s">
        <v>567</v>
      </c>
      <c r="C384" s="1" t="s">
        <v>383</v>
      </c>
      <c r="D384" s="1" t="s">
        <v>382</v>
      </c>
      <c r="E384" s="28">
        <v>60000</v>
      </c>
    </row>
    <row r="385" spans="1:5" x14ac:dyDescent="0.35">
      <c r="A385" s="1">
        <v>55547</v>
      </c>
      <c r="B385" s="1" t="s">
        <v>567</v>
      </c>
      <c r="C385" s="1" t="s">
        <v>401</v>
      </c>
      <c r="D385" s="1" t="s">
        <v>434</v>
      </c>
      <c r="E385" s="28">
        <v>60000</v>
      </c>
    </row>
    <row r="386" spans="1:5" ht="43.5" x14ac:dyDescent="0.35">
      <c r="A386" s="1">
        <v>103724</v>
      </c>
      <c r="B386" s="1" t="s">
        <v>572</v>
      </c>
      <c r="C386" s="1" t="s">
        <v>199</v>
      </c>
      <c r="D386" s="1" t="s">
        <v>65</v>
      </c>
      <c r="E386" s="28">
        <v>61292</v>
      </c>
    </row>
    <row r="387" spans="1:5" ht="29" x14ac:dyDescent="0.35">
      <c r="A387" s="1">
        <v>51581</v>
      </c>
      <c r="B387" s="1" t="s">
        <v>542</v>
      </c>
      <c r="C387" s="1" t="s">
        <v>242</v>
      </c>
      <c r="D387" s="1" t="s">
        <v>336</v>
      </c>
      <c r="E387" s="28">
        <v>64695</v>
      </c>
    </row>
    <row r="388" spans="1:5" ht="29" x14ac:dyDescent="0.35">
      <c r="A388" s="1">
        <v>47225</v>
      </c>
      <c r="B388" s="1" t="s">
        <v>531</v>
      </c>
      <c r="C388" s="1" t="s">
        <v>233</v>
      </c>
      <c r="D388" s="1" t="s">
        <v>34</v>
      </c>
      <c r="E388" s="28">
        <v>65500</v>
      </c>
    </row>
    <row r="389" spans="1:5" ht="29" x14ac:dyDescent="0.35">
      <c r="A389" s="1">
        <v>55739</v>
      </c>
      <c r="B389" s="1" t="s">
        <v>533</v>
      </c>
      <c r="C389" s="1" t="s">
        <v>202</v>
      </c>
      <c r="D389" s="1" t="s">
        <v>365</v>
      </c>
      <c r="E389" s="28">
        <v>66800</v>
      </c>
    </row>
    <row r="390" spans="1:5" ht="72.5" x14ac:dyDescent="0.35">
      <c r="A390" s="1">
        <v>6813</v>
      </c>
      <c r="B390" s="1" t="s">
        <v>533</v>
      </c>
      <c r="C390" s="1" t="s">
        <v>540</v>
      </c>
      <c r="D390" s="1" t="s">
        <v>541</v>
      </c>
      <c r="E390" s="28">
        <v>67000</v>
      </c>
    </row>
    <row r="391" spans="1:5" ht="29" x14ac:dyDescent="0.35">
      <c r="A391" s="1">
        <v>19049</v>
      </c>
      <c r="B391" s="1" t="s">
        <v>522</v>
      </c>
      <c r="C391" s="1" t="s">
        <v>523</v>
      </c>
      <c r="D391" s="1" t="s">
        <v>4</v>
      </c>
      <c r="E391" s="28">
        <v>72855</v>
      </c>
    </row>
    <row r="392" spans="1:5" ht="43.5" x14ac:dyDescent="0.35">
      <c r="A392" s="1">
        <v>4315</v>
      </c>
      <c r="B392" s="1" t="s">
        <v>522</v>
      </c>
      <c r="C392" s="1" t="s">
        <v>200</v>
      </c>
      <c r="D392" s="1" t="s">
        <v>63</v>
      </c>
      <c r="E392" s="28">
        <v>73253</v>
      </c>
    </row>
    <row r="393" spans="1:5" ht="43.5" x14ac:dyDescent="0.35">
      <c r="A393" s="1">
        <v>37457</v>
      </c>
      <c r="B393" s="1" t="s">
        <v>533</v>
      </c>
      <c r="C393" s="1" t="s">
        <v>482</v>
      </c>
      <c r="D393" s="1" t="s">
        <v>481</v>
      </c>
      <c r="E393" s="28">
        <v>75000</v>
      </c>
    </row>
    <row r="394" spans="1:5" x14ac:dyDescent="0.35">
      <c r="A394" s="1">
        <v>104755</v>
      </c>
      <c r="B394" s="1" t="s">
        <v>572</v>
      </c>
      <c r="C394" s="1" t="s">
        <v>202</v>
      </c>
      <c r="D394" s="1" t="s">
        <v>474</v>
      </c>
      <c r="E394" s="28">
        <v>75016</v>
      </c>
    </row>
    <row r="395" spans="1:5" ht="29" x14ac:dyDescent="0.35">
      <c r="A395" s="1">
        <v>51581</v>
      </c>
      <c r="B395" s="1" t="s">
        <v>542</v>
      </c>
      <c r="C395" s="1" t="s">
        <v>242</v>
      </c>
      <c r="D395" s="1" t="s">
        <v>337</v>
      </c>
      <c r="E395" s="28">
        <v>82227</v>
      </c>
    </row>
    <row r="396" spans="1:5" ht="29" x14ac:dyDescent="0.35">
      <c r="A396" s="1">
        <v>24230</v>
      </c>
      <c r="B396" s="1" t="s">
        <v>525</v>
      </c>
      <c r="C396" s="1" t="s">
        <v>230</v>
      </c>
      <c r="D396" s="1" t="s">
        <v>492</v>
      </c>
      <c r="E396" s="28">
        <v>85000</v>
      </c>
    </row>
    <row r="397" spans="1:5" ht="29" x14ac:dyDescent="0.35">
      <c r="A397" s="1">
        <v>57767</v>
      </c>
      <c r="B397" s="1" t="s">
        <v>531</v>
      </c>
      <c r="C397" s="1" t="s">
        <v>242</v>
      </c>
      <c r="D397" s="1" t="s">
        <v>301</v>
      </c>
      <c r="E397" s="28">
        <v>85000</v>
      </c>
    </row>
    <row r="398" spans="1:5" ht="43.5" x14ac:dyDescent="0.35">
      <c r="A398" s="1">
        <v>92702</v>
      </c>
      <c r="B398" s="1" t="s">
        <v>572</v>
      </c>
      <c r="C398" s="1" t="s">
        <v>519</v>
      </c>
      <c r="D398" s="1" t="s">
        <v>27</v>
      </c>
      <c r="E398" s="28">
        <v>90000</v>
      </c>
    </row>
    <row r="399" spans="1:5" x14ac:dyDescent="0.35">
      <c r="A399" s="1">
        <v>14980</v>
      </c>
      <c r="B399" s="1" t="s">
        <v>516</v>
      </c>
      <c r="C399" s="1" t="s">
        <v>462</v>
      </c>
      <c r="D399" s="1" t="s">
        <v>461</v>
      </c>
      <c r="E399" s="28">
        <v>95235</v>
      </c>
    </row>
    <row r="400" spans="1:5" ht="43.5" x14ac:dyDescent="0.35">
      <c r="A400" s="1">
        <v>59974</v>
      </c>
      <c r="B400" s="1" t="s">
        <v>556</v>
      </c>
      <c r="C400" s="1" t="s">
        <v>405</v>
      </c>
      <c r="D400" s="1" t="s">
        <v>404</v>
      </c>
      <c r="E400" s="28">
        <v>100000</v>
      </c>
    </row>
    <row r="401" spans="1:5" x14ac:dyDescent="0.35">
      <c r="A401" s="1">
        <v>53134</v>
      </c>
      <c r="B401" s="1" t="s">
        <v>567</v>
      </c>
      <c r="C401" s="1" t="s">
        <v>229</v>
      </c>
      <c r="D401" s="1" t="s">
        <v>440</v>
      </c>
      <c r="E401" s="28">
        <v>100000</v>
      </c>
    </row>
    <row r="402" spans="1:5" ht="29" x14ac:dyDescent="0.35">
      <c r="A402" s="1">
        <v>97397</v>
      </c>
      <c r="B402" s="1" t="s">
        <v>567</v>
      </c>
      <c r="C402" s="1" t="s">
        <v>449</v>
      </c>
      <c r="D402" s="1" t="s">
        <v>448</v>
      </c>
      <c r="E402" s="28">
        <v>100000</v>
      </c>
    </row>
    <row r="403" spans="1:5" ht="29" x14ac:dyDescent="0.35">
      <c r="A403" s="1">
        <v>109645</v>
      </c>
      <c r="B403" s="1" t="s">
        <v>572</v>
      </c>
      <c r="C403" s="1" t="s">
        <v>419</v>
      </c>
      <c r="D403" s="1" t="s">
        <v>418</v>
      </c>
      <c r="E403" s="28">
        <v>100000</v>
      </c>
    </row>
    <row r="404" spans="1:5" ht="43.5" x14ac:dyDescent="0.35">
      <c r="A404" s="1">
        <v>71700</v>
      </c>
      <c r="B404" s="1" t="s">
        <v>572</v>
      </c>
      <c r="C404" s="1" t="s">
        <v>439</v>
      </c>
      <c r="D404" s="1" t="s">
        <v>438</v>
      </c>
      <c r="E404" s="28">
        <v>100000</v>
      </c>
    </row>
    <row r="405" spans="1:5" ht="29" x14ac:dyDescent="0.35">
      <c r="A405" s="1">
        <v>47522</v>
      </c>
      <c r="B405" s="1" t="s">
        <v>525</v>
      </c>
      <c r="C405" s="1" t="s">
        <v>235</v>
      </c>
      <c r="D405" s="1" t="s">
        <v>35</v>
      </c>
      <c r="E405" s="28">
        <v>102000</v>
      </c>
    </row>
    <row r="406" spans="1:5" ht="29" x14ac:dyDescent="0.35">
      <c r="A406" s="1">
        <v>66965</v>
      </c>
      <c r="B406" s="1" t="s">
        <v>557</v>
      </c>
      <c r="C406" s="1" t="s">
        <v>173</v>
      </c>
      <c r="D406" s="1" t="s">
        <v>58</v>
      </c>
      <c r="E406" s="28">
        <v>108000</v>
      </c>
    </row>
    <row r="407" spans="1:5" x14ac:dyDescent="0.35">
      <c r="A407" s="1">
        <v>19340</v>
      </c>
      <c r="B407" s="1" t="s">
        <v>522</v>
      </c>
      <c r="C407" s="1" t="s">
        <v>473</v>
      </c>
      <c r="D407" s="1" t="s">
        <v>472</v>
      </c>
      <c r="E407" s="28">
        <v>112811</v>
      </c>
    </row>
    <row r="408" spans="1:5" x14ac:dyDescent="0.35">
      <c r="A408" s="1">
        <v>10002</v>
      </c>
      <c r="B408" s="1" t="s">
        <v>512</v>
      </c>
      <c r="C408" s="1" t="s">
        <v>313</v>
      </c>
      <c r="D408" s="1" t="s">
        <v>437</v>
      </c>
      <c r="E408" s="28">
        <v>113070</v>
      </c>
    </row>
    <row r="409" spans="1:5" ht="29" x14ac:dyDescent="0.35">
      <c r="A409" s="1">
        <v>18425</v>
      </c>
      <c r="B409" s="1" t="s">
        <v>533</v>
      </c>
      <c r="C409" s="1" t="s">
        <v>245</v>
      </c>
      <c r="D409" s="1" t="s">
        <v>140</v>
      </c>
      <c r="E409" s="28">
        <v>114803</v>
      </c>
    </row>
    <row r="410" spans="1:5" x14ac:dyDescent="0.35">
      <c r="A410" s="1">
        <v>20039277</v>
      </c>
      <c r="B410" s="1" t="s">
        <v>512</v>
      </c>
      <c r="C410" s="1" t="s">
        <v>424</v>
      </c>
      <c r="D410" s="1" t="s">
        <v>455</v>
      </c>
      <c r="E410" s="28">
        <v>120000</v>
      </c>
    </row>
    <row r="411" spans="1:5" ht="43.5" x14ac:dyDescent="0.35">
      <c r="A411" s="1">
        <v>66992</v>
      </c>
      <c r="B411" s="1" t="s">
        <v>567</v>
      </c>
      <c r="C411" s="1" t="s">
        <v>226</v>
      </c>
      <c r="D411" s="1" t="s">
        <v>445</v>
      </c>
      <c r="E411" s="28">
        <v>120000</v>
      </c>
    </row>
    <row r="412" spans="1:5" ht="29" x14ac:dyDescent="0.35">
      <c r="A412" s="1">
        <v>97193</v>
      </c>
      <c r="B412" s="1" t="s">
        <v>567</v>
      </c>
      <c r="C412" s="1" t="s">
        <v>234</v>
      </c>
      <c r="D412" s="1" t="s">
        <v>467</v>
      </c>
      <c r="E412" s="28">
        <v>124947</v>
      </c>
    </row>
    <row r="413" spans="1:5" x14ac:dyDescent="0.35">
      <c r="A413" s="1">
        <v>35477</v>
      </c>
      <c r="B413" s="1" t="s">
        <v>525</v>
      </c>
      <c r="C413" s="1" t="s">
        <v>317</v>
      </c>
      <c r="D413" s="1" t="s">
        <v>8</v>
      </c>
      <c r="E413" s="28">
        <v>128900</v>
      </c>
    </row>
    <row r="414" spans="1:5" ht="29" x14ac:dyDescent="0.35">
      <c r="A414" s="1">
        <v>40891</v>
      </c>
      <c r="B414" s="1" t="s">
        <v>572</v>
      </c>
      <c r="C414" s="1" t="s">
        <v>167</v>
      </c>
      <c r="D414" s="1" t="s">
        <v>15</v>
      </c>
      <c r="E414" s="28">
        <v>130882</v>
      </c>
    </row>
    <row r="415" spans="1:5" ht="29" x14ac:dyDescent="0.35">
      <c r="A415" s="1">
        <v>6808</v>
      </c>
      <c r="B415" s="1" t="s">
        <v>533</v>
      </c>
      <c r="C415" s="1" t="s">
        <v>539</v>
      </c>
      <c r="D415" s="1" t="s">
        <v>125</v>
      </c>
      <c r="E415" s="28">
        <v>133728</v>
      </c>
    </row>
    <row r="416" spans="1:5" ht="29" x14ac:dyDescent="0.35">
      <c r="A416" s="1">
        <v>97194</v>
      </c>
      <c r="B416" s="1" t="s">
        <v>567</v>
      </c>
      <c r="C416" s="1" t="s">
        <v>234</v>
      </c>
      <c r="D416" s="1" t="s">
        <v>402</v>
      </c>
      <c r="E416" s="28">
        <v>142132</v>
      </c>
    </row>
    <row r="417" spans="1:5" ht="29" x14ac:dyDescent="0.35">
      <c r="A417" s="1">
        <v>66827</v>
      </c>
      <c r="B417" s="1" t="s">
        <v>557</v>
      </c>
      <c r="C417" s="1" t="s">
        <v>197</v>
      </c>
      <c r="D417" s="1" t="s">
        <v>61</v>
      </c>
      <c r="E417" s="28">
        <v>143153</v>
      </c>
    </row>
    <row r="418" spans="1:5" ht="43.5" x14ac:dyDescent="0.35">
      <c r="A418" s="1">
        <v>15484</v>
      </c>
      <c r="B418" s="1" t="s">
        <v>531</v>
      </c>
      <c r="C418" s="1" t="s">
        <v>500</v>
      </c>
      <c r="D418" s="1" t="s">
        <v>499</v>
      </c>
      <c r="E418" s="28">
        <v>150000</v>
      </c>
    </row>
    <row r="419" spans="1:5" ht="29" x14ac:dyDescent="0.35">
      <c r="A419" s="1">
        <v>66498</v>
      </c>
      <c r="B419" s="1" t="s">
        <v>557</v>
      </c>
      <c r="C419" s="1" t="s">
        <v>173</v>
      </c>
      <c r="D419" s="1" t="s">
        <v>58</v>
      </c>
      <c r="E419" s="28">
        <v>154000</v>
      </c>
    </row>
    <row r="420" spans="1:5" ht="29" x14ac:dyDescent="0.35">
      <c r="A420" s="1" t="s">
        <v>551</v>
      </c>
      <c r="B420" s="1" t="s">
        <v>550</v>
      </c>
      <c r="C420" s="1" t="s">
        <v>309</v>
      </c>
      <c r="D420" s="1" t="s">
        <v>308</v>
      </c>
      <c r="E420" s="28">
        <v>161000</v>
      </c>
    </row>
    <row r="421" spans="1:5" ht="43.5" x14ac:dyDescent="0.35">
      <c r="A421" s="1">
        <v>20039715</v>
      </c>
      <c r="B421" s="1" t="s">
        <v>512</v>
      </c>
      <c r="C421" s="1" t="s">
        <v>375</v>
      </c>
      <c r="D421" s="1" t="s">
        <v>498</v>
      </c>
      <c r="E421" s="28">
        <v>177318</v>
      </c>
    </row>
    <row r="422" spans="1:5" ht="43.5" x14ac:dyDescent="0.35">
      <c r="A422" s="1">
        <v>109830</v>
      </c>
      <c r="B422" s="1" t="s">
        <v>572</v>
      </c>
      <c r="C422" s="1" t="s">
        <v>419</v>
      </c>
      <c r="D422" s="1" t="s">
        <v>108</v>
      </c>
      <c r="E422" s="28">
        <v>178311</v>
      </c>
    </row>
    <row r="423" spans="1:5" ht="29" x14ac:dyDescent="0.35">
      <c r="A423" s="1">
        <v>41714</v>
      </c>
      <c r="B423" s="1" t="s">
        <v>531</v>
      </c>
      <c r="C423" s="1" t="s">
        <v>282</v>
      </c>
      <c r="D423" s="1" t="s">
        <v>278</v>
      </c>
      <c r="E423" s="28">
        <v>180000</v>
      </c>
    </row>
    <row r="424" spans="1:5" ht="29" x14ac:dyDescent="0.35">
      <c r="A424" s="1">
        <v>69867</v>
      </c>
      <c r="B424" s="1" t="s">
        <v>557</v>
      </c>
      <c r="C424" s="1" t="s">
        <v>206</v>
      </c>
      <c r="D424" s="1" t="s">
        <v>112</v>
      </c>
      <c r="E424" s="28">
        <v>183880</v>
      </c>
    </row>
    <row r="425" spans="1:5" ht="43.5" x14ac:dyDescent="0.35">
      <c r="A425" s="1">
        <v>70393</v>
      </c>
      <c r="B425" s="1" t="s">
        <v>557</v>
      </c>
      <c r="C425" s="1" t="s">
        <v>562</v>
      </c>
      <c r="D425" s="1" t="s">
        <v>563</v>
      </c>
      <c r="E425" s="28">
        <v>188369</v>
      </c>
    </row>
    <row r="426" spans="1:5" ht="29" x14ac:dyDescent="0.35">
      <c r="A426" s="1">
        <v>66365</v>
      </c>
      <c r="B426" s="1" t="s">
        <v>557</v>
      </c>
      <c r="C426" s="1" t="s">
        <v>195</v>
      </c>
      <c r="D426" s="1" t="s">
        <v>59</v>
      </c>
      <c r="E426" s="28">
        <v>194847</v>
      </c>
    </row>
    <row r="427" spans="1:5" ht="29" x14ac:dyDescent="0.35">
      <c r="A427" s="1">
        <v>107287</v>
      </c>
      <c r="B427" s="1" t="s">
        <v>572</v>
      </c>
      <c r="C427" s="1" t="s">
        <v>165</v>
      </c>
      <c r="D427" s="1" t="s">
        <v>420</v>
      </c>
      <c r="E427" s="28">
        <v>198130</v>
      </c>
    </row>
    <row r="428" spans="1:5" ht="29" x14ac:dyDescent="0.35">
      <c r="A428" s="1">
        <v>4095</v>
      </c>
      <c r="B428" s="1" t="s">
        <v>516</v>
      </c>
      <c r="C428" s="1" t="s">
        <v>519</v>
      </c>
      <c r="D428" s="1" t="s">
        <v>30</v>
      </c>
      <c r="E428" s="28">
        <v>199084</v>
      </c>
    </row>
    <row r="429" spans="1:5" ht="29" x14ac:dyDescent="0.35">
      <c r="A429" s="1">
        <v>90587</v>
      </c>
      <c r="B429" s="1" t="s">
        <v>567</v>
      </c>
      <c r="C429" s="1" t="s">
        <v>165</v>
      </c>
      <c r="D429" s="1" t="s">
        <v>452</v>
      </c>
      <c r="E429" s="28">
        <v>199763</v>
      </c>
    </row>
    <row r="430" spans="1:5" ht="58" x14ac:dyDescent="0.35">
      <c r="A430" s="1">
        <v>69734</v>
      </c>
      <c r="B430" s="1" t="s">
        <v>557</v>
      </c>
      <c r="C430" s="1" t="s">
        <v>558</v>
      </c>
      <c r="D430" s="1" t="s">
        <v>559</v>
      </c>
      <c r="E430" s="28">
        <v>199862</v>
      </c>
    </row>
    <row r="431" spans="1:5" ht="29" x14ac:dyDescent="0.35">
      <c r="A431" s="1">
        <v>20032788</v>
      </c>
      <c r="B431" s="1" t="s">
        <v>511</v>
      </c>
      <c r="C431" s="1" t="s">
        <v>514</v>
      </c>
      <c r="D431" s="1" t="s">
        <v>116</v>
      </c>
      <c r="E431" s="28">
        <v>200000</v>
      </c>
    </row>
    <row r="432" spans="1:5" ht="43.5" x14ac:dyDescent="0.35">
      <c r="A432" s="1">
        <v>4532</v>
      </c>
      <c r="B432" s="1" t="s">
        <v>533</v>
      </c>
      <c r="C432" s="1" t="s">
        <v>534</v>
      </c>
      <c r="D432" s="1" t="s">
        <v>118</v>
      </c>
      <c r="E432" s="28">
        <v>200000</v>
      </c>
    </row>
    <row r="433" spans="1:5" x14ac:dyDescent="0.35">
      <c r="A433" s="1">
        <v>6255</v>
      </c>
      <c r="B433" s="1" t="s">
        <v>533</v>
      </c>
      <c r="C433" s="1" t="s">
        <v>538</v>
      </c>
      <c r="D433" s="1" t="s">
        <v>114</v>
      </c>
      <c r="E433" s="28">
        <v>200000</v>
      </c>
    </row>
    <row r="434" spans="1:5" ht="29" x14ac:dyDescent="0.35">
      <c r="A434" s="1">
        <v>6815</v>
      </c>
      <c r="B434" s="1" t="s">
        <v>533</v>
      </c>
      <c r="C434" s="1" t="s">
        <v>242</v>
      </c>
      <c r="D434" s="1" t="s">
        <v>117</v>
      </c>
      <c r="E434" s="28">
        <v>200000</v>
      </c>
    </row>
    <row r="435" spans="1:5" ht="29" x14ac:dyDescent="0.35">
      <c r="A435" s="1">
        <v>63710</v>
      </c>
      <c r="B435" s="1" t="s">
        <v>557</v>
      </c>
      <c r="C435" s="1" t="s">
        <v>198</v>
      </c>
      <c r="D435" s="1" t="s">
        <v>62</v>
      </c>
      <c r="E435" s="28">
        <v>200000</v>
      </c>
    </row>
    <row r="436" spans="1:5" ht="29" x14ac:dyDescent="0.35">
      <c r="A436" s="1">
        <v>64249</v>
      </c>
      <c r="B436" s="1" t="s">
        <v>557</v>
      </c>
      <c r="C436" s="1" t="s">
        <v>196</v>
      </c>
      <c r="D436" s="1" t="s">
        <v>60</v>
      </c>
      <c r="E436" s="28">
        <v>200000</v>
      </c>
    </row>
    <row r="437" spans="1:5" x14ac:dyDescent="0.35">
      <c r="A437" s="1">
        <v>69899</v>
      </c>
      <c r="B437" s="1" t="s">
        <v>557</v>
      </c>
      <c r="C437" s="1" t="s">
        <v>560</v>
      </c>
      <c r="D437" s="1" t="s">
        <v>115</v>
      </c>
      <c r="E437" s="28">
        <v>200000</v>
      </c>
    </row>
    <row r="438" spans="1:5" ht="43.5" x14ac:dyDescent="0.35">
      <c r="A438" s="1">
        <v>69996</v>
      </c>
      <c r="B438" s="1" t="s">
        <v>557</v>
      </c>
      <c r="C438" s="1" t="s">
        <v>561</v>
      </c>
      <c r="D438" s="1" t="s">
        <v>119</v>
      </c>
      <c r="E438" s="28">
        <v>200000</v>
      </c>
    </row>
    <row r="439" spans="1:5" ht="29" x14ac:dyDescent="0.35">
      <c r="A439" s="1">
        <v>6767</v>
      </c>
      <c r="B439" s="1" t="s">
        <v>516</v>
      </c>
      <c r="C439" s="1" t="s">
        <v>158</v>
      </c>
      <c r="D439" s="1" t="s">
        <v>2</v>
      </c>
      <c r="E439" s="28">
        <v>204490</v>
      </c>
    </row>
    <row r="440" spans="1:5" ht="29" x14ac:dyDescent="0.35">
      <c r="A440" s="1">
        <v>65847</v>
      </c>
      <c r="B440" s="1" t="s">
        <v>550</v>
      </c>
      <c r="C440" s="1" t="s">
        <v>410</v>
      </c>
      <c r="D440" s="1" t="s">
        <v>409</v>
      </c>
      <c r="E440" s="28">
        <v>209500</v>
      </c>
    </row>
    <row r="441" spans="1:5" ht="43.5" x14ac:dyDescent="0.35">
      <c r="A441" s="1">
        <v>103725</v>
      </c>
      <c r="B441" s="1" t="s">
        <v>572</v>
      </c>
      <c r="C441" s="1" t="s">
        <v>200</v>
      </c>
      <c r="D441" s="1" t="s">
        <v>65</v>
      </c>
      <c r="E441" s="28">
        <v>209903</v>
      </c>
    </row>
    <row r="442" spans="1:5" ht="29" x14ac:dyDescent="0.35">
      <c r="A442" s="1">
        <v>102839</v>
      </c>
      <c r="B442" s="1" t="s">
        <v>569</v>
      </c>
      <c r="C442" s="1" t="s">
        <v>158</v>
      </c>
      <c r="D442" s="1" t="s">
        <v>13</v>
      </c>
      <c r="E442" s="28">
        <v>210011</v>
      </c>
    </row>
    <row r="443" spans="1:5" ht="58" x14ac:dyDescent="0.35">
      <c r="A443" s="1">
        <v>7559</v>
      </c>
      <c r="B443" s="1" t="s">
        <v>512</v>
      </c>
      <c r="C443" s="1" t="s">
        <v>242</v>
      </c>
      <c r="D443" s="1" t="s">
        <v>351</v>
      </c>
      <c r="E443" s="28">
        <v>211050</v>
      </c>
    </row>
    <row r="444" spans="1:5" ht="43.5" x14ac:dyDescent="0.35">
      <c r="A444" s="1">
        <v>11073</v>
      </c>
      <c r="B444" s="1" t="s">
        <v>522</v>
      </c>
      <c r="C444" s="1" t="s">
        <v>202</v>
      </c>
      <c r="D444" s="1" t="s">
        <v>64</v>
      </c>
      <c r="E444" s="28">
        <v>215099</v>
      </c>
    </row>
    <row r="445" spans="1:5" ht="29" x14ac:dyDescent="0.35">
      <c r="A445" s="1">
        <v>32709</v>
      </c>
      <c r="B445" s="1" t="s">
        <v>533</v>
      </c>
      <c r="C445" s="1" t="s">
        <v>244</v>
      </c>
      <c r="D445" s="1" t="s">
        <v>138</v>
      </c>
      <c r="E445" s="28">
        <v>232844</v>
      </c>
    </row>
    <row r="446" spans="1:5" ht="29" x14ac:dyDescent="0.35">
      <c r="A446" s="1">
        <v>79400</v>
      </c>
      <c r="B446" s="1" t="s">
        <v>557</v>
      </c>
      <c r="C446" s="1" t="s">
        <v>451</v>
      </c>
      <c r="D446" s="1" t="s">
        <v>450</v>
      </c>
      <c r="E446" s="28">
        <v>234500</v>
      </c>
    </row>
    <row r="447" spans="1:5" ht="29" x14ac:dyDescent="0.35">
      <c r="A447" s="1">
        <v>74879</v>
      </c>
      <c r="B447" s="1" t="s">
        <v>556</v>
      </c>
      <c r="C447" s="1" t="s">
        <v>335</v>
      </c>
      <c r="D447" s="1" t="s">
        <v>488</v>
      </c>
      <c r="E447" s="28">
        <v>250000</v>
      </c>
    </row>
    <row r="448" spans="1:5" ht="29" x14ac:dyDescent="0.35">
      <c r="A448" s="1">
        <v>47984</v>
      </c>
      <c r="B448" s="1" t="s">
        <v>542</v>
      </c>
      <c r="C448" s="1" t="s">
        <v>271</v>
      </c>
      <c r="D448" s="1" t="s">
        <v>270</v>
      </c>
      <c r="E448" s="28">
        <v>252000</v>
      </c>
    </row>
    <row r="449" spans="1:5" ht="29" x14ac:dyDescent="0.35">
      <c r="A449" s="1">
        <v>25578</v>
      </c>
      <c r="B449" s="1" t="s">
        <v>533</v>
      </c>
      <c r="C449" s="1" t="s">
        <v>243</v>
      </c>
      <c r="D449" s="1" t="s">
        <v>137</v>
      </c>
      <c r="E449" s="28">
        <v>257760</v>
      </c>
    </row>
    <row r="450" spans="1:5" ht="43.5" x14ac:dyDescent="0.35">
      <c r="A450" s="1">
        <v>50591</v>
      </c>
      <c r="B450" s="1" t="s">
        <v>533</v>
      </c>
      <c r="C450" s="1" t="s">
        <v>375</v>
      </c>
      <c r="D450" s="1" t="s">
        <v>374</v>
      </c>
      <c r="E450" s="28">
        <v>259508</v>
      </c>
    </row>
    <row r="451" spans="1:5" ht="29" x14ac:dyDescent="0.35">
      <c r="A451" s="1">
        <v>71916</v>
      </c>
      <c r="B451" s="1" t="s">
        <v>556</v>
      </c>
      <c r="C451" s="1" t="s">
        <v>282</v>
      </c>
      <c r="D451" s="1" t="s">
        <v>460</v>
      </c>
      <c r="E451" s="28">
        <v>282825</v>
      </c>
    </row>
    <row r="452" spans="1:5" ht="58" x14ac:dyDescent="0.35">
      <c r="A452" s="1">
        <v>108627</v>
      </c>
      <c r="B452" s="1" t="s">
        <v>572</v>
      </c>
      <c r="C452" s="1" t="s">
        <v>313</v>
      </c>
      <c r="D452" s="1" t="s">
        <v>378</v>
      </c>
      <c r="E452" s="28">
        <v>285000</v>
      </c>
    </row>
    <row r="453" spans="1:5" ht="29" x14ac:dyDescent="0.35">
      <c r="A453" s="1">
        <v>6242</v>
      </c>
      <c r="B453" s="1" t="s">
        <v>531</v>
      </c>
      <c r="C453" s="1" t="s">
        <v>532</v>
      </c>
      <c r="D453" s="1" t="s">
        <v>10</v>
      </c>
      <c r="E453" s="28">
        <v>288388</v>
      </c>
    </row>
    <row r="454" spans="1:5" ht="43.5" x14ac:dyDescent="0.35">
      <c r="A454" s="1">
        <v>7625</v>
      </c>
      <c r="B454" s="1" t="s">
        <v>512</v>
      </c>
      <c r="C454" s="1" t="s">
        <v>313</v>
      </c>
      <c r="D454" s="1" t="s">
        <v>350</v>
      </c>
      <c r="E454" s="28">
        <v>294720</v>
      </c>
    </row>
    <row r="455" spans="1:5" x14ac:dyDescent="0.35">
      <c r="A455" s="1">
        <v>7167</v>
      </c>
      <c r="B455" s="1" t="s">
        <v>531</v>
      </c>
      <c r="C455" s="1" t="s">
        <v>271</v>
      </c>
      <c r="D455" s="1" t="s">
        <v>11</v>
      </c>
      <c r="E455" s="28">
        <v>306036</v>
      </c>
    </row>
    <row r="456" spans="1:5" ht="29" x14ac:dyDescent="0.35">
      <c r="A456" s="1">
        <v>43266</v>
      </c>
      <c r="B456" s="1" t="s">
        <v>525</v>
      </c>
      <c r="C456" s="1" t="s">
        <v>282</v>
      </c>
      <c r="D456" s="1" t="s">
        <v>487</v>
      </c>
      <c r="E456" s="28">
        <v>310714</v>
      </c>
    </row>
    <row r="457" spans="1:5" x14ac:dyDescent="0.35">
      <c r="A457" s="1">
        <v>106465</v>
      </c>
      <c r="B457" s="1" t="s">
        <v>569</v>
      </c>
      <c r="C457" s="1" t="s">
        <v>576</v>
      </c>
      <c r="D457" s="1" t="s">
        <v>14</v>
      </c>
      <c r="E457" s="28">
        <v>327607</v>
      </c>
    </row>
    <row r="458" spans="1:5" ht="29" x14ac:dyDescent="0.35">
      <c r="A458" s="1">
        <v>12631</v>
      </c>
      <c r="B458" s="1" t="s">
        <v>525</v>
      </c>
      <c r="C458" s="1" t="s">
        <v>173</v>
      </c>
      <c r="D458" s="1" t="s">
        <v>91</v>
      </c>
      <c r="E458" s="28">
        <v>345726</v>
      </c>
    </row>
    <row r="459" spans="1:5" ht="29" x14ac:dyDescent="0.35">
      <c r="A459" s="1">
        <v>21617</v>
      </c>
      <c r="B459" s="1" t="s">
        <v>525</v>
      </c>
      <c r="C459" s="1" t="s">
        <v>529</v>
      </c>
      <c r="D459" s="1" t="s">
        <v>6</v>
      </c>
      <c r="E459" s="28">
        <v>357629</v>
      </c>
    </row>
    <row r="460" spans="1:5" ht="29" x14ac:dyDescent="0.35">
      <c r="A460" s="1">
        <v>76331</v>
      </c>
      <c r="B460" s="1" t="s">
        <v>572</v>
      </c>
      <c r="C460" s="1" t="s">
        <v>407</v>
      </c>
      <c r="D460" s="1" t="s">
        <v>406</v>
      </c>
      <c r="E460" s="28">
        <v>400000</v>
      </c>
    </row>
    <row r="461" spans="1:5" ht="29" x14ac:dyDescent="0.35">
      <c r="A461" s="1">
        <v>4332</v>
      </c>
      <c r="B461" s="1" t="s">
        <v>522</v>
      </c>
      <c r="C461" s="1" t="s">
        <v>225</v>
      </c>
      <c r="D461" s="1" t="s">
        <v>408</v>
      </c>
      <c r="E461" s="28">
        <v>417692</v>
      </c>
    </row>
    <row r="462" spans="1:5" ht="29" x14ac:dyDescent="0.35">
      <c r="A462" s="1">
        <v>29405</v>
      </c>
      <c r="B462" s="1" t="s">
        <v>533</v>
      </c>
      <c r="C462" s="1" t="s">
        <v>228</v>
      </c>
      <c r="D462" s="1" t="s">
        <v>139</v>
      </c>
      <c r="E462" s="28">
        <v>426072</v>
      </c>
    </row>
    <row r="463" spans="1:5" ht="43.5" x14ac:dyDescent="0.35">
      <c r="A463" s="1">
        <v>11072</v>
      </c>
      <c r="B463" s="1" t="s">
        <v>522</v>
      </c>
      <c r="C463" s="1" t="s">
        <v>205</v>
      </c>
      <c r="D463" s="1" t="s">
        <v>66</v>
      </c>
      <c r="E463" s="28">
        <v>481825</v>
      </c>
    </row>
    <row r="464" spans="1:5" x14ac:dyDescent="0.35">
      <c r="A464" s="1">
        <v>96823</v>
      </c>
      <c r="B464" s="1" t="s">
        <v>556</v>
      </c>
      <c r="C464" s="1" t="s">
        <v>228</v>
      </c>
      <c r="D464" s="1" t="s">
        <v>403</v>
      </c>
      <c r="E464" s="28">
        <v>507500</v>
      </c>
    </row>
    <row r="465" spans="1:5" ht="29" x14ac:dyDescent="0.35">
      <c r="A465" s="1">
        <v>24092</v>
      </c>
      <c r="B465" s="1" t="s">
        <v>525</v>
      </c>
      <c r="C465" s="1" t="s">
        <v>530</v>
      </c>
      <c r="D465" s="1" t="s">
        <v>7</v>
      </c>
      <c r="E465" s="28">
        <v>539112</v>
      </c>
    </row>
    <row r="466" spans="1:5" ht="43.5" x14ac:dyDescent="0.35">
      <c r="A466" s="1">
        <v>103722</v>
      </c>
      <c r="B466" s="1" t="s">
        <v>572</v>
      </c>
      <c r="C466" s="1" t="s">
        <v>202</v>
      </c>
      <c r="D466" s="1" t="s">
        <v>65</v>
      </c>
      <c r="E466" s="28">
        <v>562267</v>
      </c>
    </row>
    <row r="467" spans="1:5" ht="29" x14ac:dyDescent="0.35">
      <c r="A467" s="1">
        <v>14723</v>
      </c>
      <c r="B467" s="1" t="s">
        <v>522</v>
      </c>
      <c r="C467" s="1" t="s">
        <v>524</v>
      </c>
      <c r="D467" s="1" t="s">
        <v>5</v>
      </c>
      <c r="E467" s="28">
        <v>606598</v>
      </c>
    </row>
    <row r="468" spans="1:5" x14ac:dyDescent="0.35">
      <c r="A468" s="1">
        <v>33662</v>
      </c>
      <c r="B468" s="1" t="s">
        <v>533</v>
      </c>
      <c r="C468" s="1" t="s">
        <v>173</v>
      </c>
      <c r="D468" s="1" t="s">
        <v>136</v>
      </c>
      <c r="E468" s="28">
        <v>750000</v>
      </c>
    </row>
    <row r="469" spans="1:5" ht="43.5" x14ac:dyDescent="0.35">
      <c r="A469" s="1">
        <v>57060</v>
      </c>
      <c r="B469" s="1" t="s">
        <v>531</v>
      </c>
      <c r="C469" s="1" t="s">
        <v>424</v>
      </c>
      <c r="D469" s="1" t="s">
        <v>423</v>
      </c>
      <c r="E469" s="28">
        <v>810380</v>
      </c>
    </row>
    <row r="470" spans="1:5" ht="29" x14ac:dyDescent="0.35">
      <c r="A470" s="1">
        <v>9374</v>
      </c>
      <c r="B470" s="1" t="s">
        <v>531</v>
      </c>
      <c r="C470" s="1" t="s">
        <v>165</v>
      </c>
      <c r="D470" s="1" t="s">
        <v>12</v>
      </c>
      <c r="E470" s="28">
        <v>840297</v>
      </c>
    </row>
    <row r="471" spans="1:5" ht="43.5" x14ac:dyDescent="0.35">
      <c r="A471" s="1">
        <v>103726</v>
      </c>
      <c r="B471" s="1" t="s">
        <v>572</v>
      </c>
      <c r="C471" s="1" t="s">
        <v>205</v>
      </c>
      <c r="D471" s="1" t="s">
        <v>68</v>
      </c>
      <c r="E471" s="28">
        <v>1046182</v>
      </c>
    </row>
    <row r="472" spans="1:5" ht="29" x14ac:dyDescent="0.35">
      <c r="A472" s="1">
        <v>14522</v>
      </c>
      <c r="B472" s="1" t="s">
        <v>516</v>
      </c>
      <c r="C472" s="1" t="s">
        <v>242</v>
      </c>
      <c r="D472" s="1" t="s">
        <v>3</v>
      </c>
      <c r="E472" s="28">
        <v>1860668</v>
      </c>
    </row>
    <row r="473" spans="1:5" ht="43.5" x14ac:dyDescent="0.35">
      <c r="A473" s="1">
        <v>40891</v>
      </c>
      <c r="B473" s="1" t="s">
        <v>525</v>
      </c>
      <c r="C473" s="1" t="s">
        <v>167</v>
      </c>
      <c r="D473" s="1" t="s">
        <v>9</v>
      </c>
      <c r="E473" s="28">
        <v>2207539</v>
      </c>
    </row>
    <row r="474" spans="1:5" ht="43.5" x14ac:dyDescent="0.35">
      <c r="A474" s="1">
        <v>5348</v>
      </c>
      <c r="B474" s="1" t="s">
        <v>512</v>
      </c>
      <c r="C474" s="1" t="s">
        <v>247</v>
      </c>
      <c r="D474" s="1" t="s">
        <v>515</v>
      </c>
      <c r="E474" s="28">
        <v>2395751</v>
      </c>
    </row>
    <row r="475" spans="1:5" ht="58" x14ac:dyDescent="0.35">
      <c r="A475" s="1">
        <v>20041320</v>
      </c>
      <c r="B475" s="1" t="s">
        <v>512</v>
      </c>
      <c r="C475" s="1" t="s">
        <v>324</v>
      </c>
      <c r="D475" s="1" t="s">
        <v>513</v>
      </c>
      <c r="E475" s="28">
        <v>7567364</v>
      </c>
    </row>
    <row r="476" spans="1:5" x14ac:dyDescent="0.35">
      <c r="D476">
        <f>COUNT(E2:E475)</f>
        <v>474</v>
      </c>
      <c r="E476" s="11">
        <f>SUM(E2:E475)</f>
        <v>39209627</v>
      </c>
    </row>
  </sheetData>
  <autoFilter ref="A1:E476"/>
  <sortState ref="A2:E476">
    <sortCondition ref="E2:E476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pane ySplit="1" topLeftCell="A2" activePane="bottomLeft" state="frozen"/>
      <selection activeCell="M142" sqref="M142"/>
      <selection pane="bottomLeft" activeCell="C26" sqref="C26"/>
    </sheetView>
  </sheetViews>
  <sheetFormatPr defaultRowHeight="14.5" x14ac:dyDescent="0.35"/>
  <cols>
    <col min="2" max="3" width="43.7265625" customWidth="1"/>
    <col min="4" max="4" width="41.1796875" customWidth="1"/>
    <col min="5" max="8" width="9.1796875" style="38"/>
  </cols>
  <sheetData>
    <row r="1" spans="1:8" ht="29" x14ac:dyDescent="0.35">
      <c r="A1" s="61" t="s">
        <v>594</v>
      </c>
      <c r="B1" s="23" t="s">
        <v>154</v>
      </c>
      <c r="C1" s="23" t="s">
        <v>156</v>
      </c>
      <c r="D1" s="23" t="s">
        <v>194</v>
      </c>
      <c r="E1" s="35" t="s">
        <v>583</v>
      </c>
      <c r="F1" s="35" t="s">
        <v>582</v>
      </c>
      <c r="G1" s="35" t="s">
        <v>584</v>
      </c>
      <c r="H1" s="36" t="s">
        <v>581</v>
      </c>
    </row>
    <row r="2" spans="1:8" x14ac:dyDescent="0.35">
      <c r="B2" s="21" t="s">
        <v>21</v>
      </c>
      <c r="C2" s="21" t="s">
        <v>173</v>
      </c>
      <c r="D2" s="20">
        <v>17666</v>
      </c>
      <c r="E2" s="37" t="str">
        <f t="shared" ref="E2:E33" si="0">IF(D2&lt;10000.01,"X","")</f>
        <v/>
      </c>
      <c r="F2" s="37" t="str">
        <f t="shared" ref="F2:F33" si="1">IF(D2&lt;50000.01,"X","")</f>
        <v>X</v>
      </c>
      <c r="G2" s="37" t="str">
        <f t="shared" ref="G2:G33" si="2">IF(D2&gt;50000,"X"," ")</f>
        <v xml:space="preserve"> </v>
      </c>
      <c r="H2" s="37"/>
    </row>
    <row r="3" spans="1:8" x14ac:dyDescent="0.35">
      <c r="B3" s="21" t="s">
        <v>21</v>
      </c>
      <c r="C3" s="21" t="s">
        <v>173</v>
      </c>
      <c r="D3" s="20">
        <v>25000</v>
      </c>
      <c r="E3" s="37" t="str">
        <f t="shared" si="0"/>
        <v/>
      </c>
      <c r="F3" s="37" t="str">
        <f t="shared" si="1"/>
        <v>X</v>
      </c>
      <c r="G3" s="37" t="str">
        <f t="shared" si="2"/>
        <v xml:space="preserve"> </v>
      </c>
      <c r="H3" s="37"/>
    </row>
    <row r="4" spans="1:8" x14ac:dyDescent="0.35">
      <c r="B4" s="21" t="s">
        <v>21</v>
      </c>
      <c r="C4" s="21" t="s">
        <v>173</v>
      </c>
      <c r="D4" s="20">
        <v>40000</v>
      </c>
      <c r="E4" s="37" t="str">
        <f t="shared" si="0"/>
        <v/>
      </c>
      <c r="F4" s="37" t="str">
        <f t="shared" si="1"/>
        <v>X</v>
      </c>
      <c r="G4" s="37" t="str">
        <f t="shared" si="2"/>
        <v xml:space="preserve"> </v>
      </c>
      <c r="H4" s="37"/>
    </row>
    <row r="5" spans="1:8" x14ac:dyDescent="0.35">
      <c r="B5" s="21" t="s">
        <v>21</v>
      </c>
      <c r="C5" s="21" t="s">
        <v>173</v>
      </c>
      <c r="D5" s="20">
        <v>10000</v>
      </c>
      <c r="E5" s="37" t="str">
        <f t="shared" si="0"/>
        <v>X</v>
      </c>
      <c r="F5" s="37"/>
      <c r="G5" s="37" t="str">
        <f t="shared" si="2"/>
        <v xml:space="preserve"> </v>
      </c>
      <c r="H5" s="37"/>
    </row>
    <row r="6" spans="1:8" x14ac:dyDescent="0.35">
      <c r="B6" s="21" t="s">
        <v>21</v>
      </c>
      <c r="C6" s="21" t="s">
        <v>173</v>
      </c>
      <c r="D6" s="20">
        <v>10000</v>
      </c>
      <c r="E6" s="37" t="str">
        <f t="shared" si="0"/>
        <v>X</v>
      </c>
      <c r="F6" s="37"/>
      <c r="G6" s="37" t="str">
        <f t="shared" si="2"/>
        <v xml:space="preserve"> </v>
      </c>
      <c r="H6" s="37"/>
    </row>
    <row r="7" spans="1:8" x14ac:dyDescent="0.35">
      <c r="B7" s="21" t="s">
        <v>21</v>
      </c>
      <c r="C7" s="21" t="s">
        <v>173</v>
      </c>
      <c r="D7" s="20">
        <v>25000</v>
      </c>
      <c r="E7" s="37" t="str">
        <f t="shared" si="0"/>
        <v/>
      </c>
      <c r="F7" s="37" t="str">
        <f t="shared" si="1"/>
        <v>X</v>
      </c>
      <c r="G7" s="37" t="str">
        <f t="shared" si="2"/>
        <v xml:space="preserve"> </v>
      </c>
      <c r="H7" s="37"/>
    </row>
    <row r="8" spans="1:8" x14ac:dyDescent="0.35">
      <c r="B8" s="21" t="s">
        <v>21</v>
      </c>
      <c r="C8" s="21" t="s">
        <v>173</v>
      </c>
      <c r="D8" s="20">
        <v>18250</v>
      </c>
      <c r="E8" s="37" t="str">
        <f t="shared" si="0"/>
        <v/>
      </c>
      <c r="F8" s="37" t="str">
        <f t="shared" si="1"/>
        <v>X</v>
      </c>
      <c r="G8" s="37" t="str">
        <f t="shared" si="2"/>
        <v xml:space="preserve"> </v>
      </c>
      <c r="H8" s="37"/>
    </row>
    <row r="9" spans="1:8" x14ac:dyDescent="0.35">
      <c r="B9" s="21" t="s">
        <v>21</v>
      </c>
      <c r="C9" s="21" t="s">
        <v>173</v>
      </c>
      <c r="D9" s="20">
        <v>10000</v>
      </c>
      <c r="E9" s="37" t="str">
        <f t="shared" si="0"/>
        <v>X</v>
      </c>
      <c r="F9" s="37"/>
      <c r="G9" s="37" t="str">
        <f t="shared" si="2"/>
        <v xml:space="preserve"> </v>
      </c>
      <c r="H9" s="37"/>
    </row>
    <row r="10" spans="1:8" x14ac:dyDescent="0.35">
      <c r="B10" s="21" t="s">
        <v>21</v>
      </c>
      <c r="C10" s="21" t="s">
        <v>173</v>
      </c>
      <c r="D10" s="20">
        <v>10000</v>
      </c>
      <c r="E10" s="37" t="str">
        <f t="shared" si="0"/>
        <v>X</v>
      </c>
      <c r="F10" s="37"/>
      <c r="G10" s="37" t="str">
        <f t="shared" si="2"/>
        <v xml:space="preserve"> </v>
      </c>
      <c r="H10" s="37"/>
    </row>
    <row r="11" spans="1:8" x14ac:dyDescent="0.35">
      <c r="B11" s="21" t="s">
        <v>21</v>
      </c>
      <c r="C11" s="21" t="s">
        <v>173</v>
      </c>
      <c r="D11" s="20">
        <v>14762</v>
      </c>
      <c r="E11" s="37" t="str">
        <f t="shared" si="0"/>
        <v/>
      </c>
      <c r="F11" s="37" t="str">
        <f t="shared" si="1"/>
        <v>X</v>
      </c>
      <c r="G11" s="37" t="str">
        <f t="shared" si="2"/>
        <v xml:space="preserve"> </v>
      </c>
      <c r="H11" s="37"/>
    </row>
    <row r="12" spans="1:8" x14ac:dyDescent="0.35">
      <c r="B12" s="21" t="s">
        <v>21</v>
      </c>
      <c r="C12" s="21" t="s">
        <v>173</v>
      </c>
      <c r="D12" s="20">
        <v>10000</v>
      </c>
      <c r="E12" s="37" t="str">
        <f t="shared" si="0"/>
        <v>X</v>
      </c>
      <c r="F12" s="37"/>
      <c r="G12" s="37" t="str">
        <f t="shared" si="2"/>
        <v xml:space="preserve"> </v>
      </c>
      <c r="H12" s="37"/>
    </row>
    <row r="13" spans="1:8" x14ac:dyDescent="0.35">
      <c r="B13" s="21" t="s">
        <v>21</v>
      </c>
      <c r="C13" s="21" t="s">
        <v>173</v>
      </c>
      <c r="D13" s="20">
        <v>10000</v>
      </c>
      <c r="E13" s="37" t="str">
        <f t="shared" si="0"/>
        <v>X</v>
      </c>
      <c r="F13" s="37"/>
      <c r="G13" s="37" t="str">
        <f t="shared" si="2"/>
        <v xml:space="preserve"> </v>
      </c>
      <c r="H13" s="37"/>
    </row>
    <row r="14" spans="1:8" x14ac:dyDescent="0.35">
      <c r="B14" s="21" t="s">
        <v>21</v>
      </c>
      <c r="C14" s="21" t="s">
        <v>173</v>
      </c>
      <c r="D14" s="20">
        <v>25000</v>
      </c>
      <c r="E14" s="37" t="str">
        <f t="shared" si="0"/>
        <v/>
      </c>
      <c r="F14" s="37" t="str">
        <f t="shared" si="1"/>
        <v>X</v>
      </c>
      <c r="G14" s="37" t="str">
        <f t="shared" si="2"/>
        <v xml:space="preserve"> </v>
      </c>
      <c r="H14" s="37"/>
    </row>
    <row r="15" spans="1:8" x14ac:dyDescent="0.35">
      <c r="B15" s="21" t="s">
        <v>21</v>
      </c>
      <c r="C15" s="21" t="s">
        <v>173</v>
      </c>
      <c r="D15" s="20">
        <v>10000</v>
      </c>
      <c r="E15" s="37" t="str">
        <f t="shared" si="0"/>
        <v>X</v>
      </c>
      <c r="F15" s="37"/>
      <c r="G15" s="37" t="str">
        <f t="shared" si="2"/>
        <v xml:space="preserve"> </v>
      </c>
      <c r="H15" s="37"/>
    </row>
    <row r="16" spans="1:8" x14ac:dyDescent="0.35">
      <c r="B16" s="21" t="s">
        <v>21</v>
      </c>
      <c r="C16" s="21" t="s">
        <v>173</v>
      </c>
      <c r="D16" s="20">
        <v>10000</v>
      </c>
      <c r="E16" s="37" t="str">
        <f t="shared" si="0"/>
        <v>X</v>
      </c>
      <c r="F16" s="37"/>
      <c r="G16" s="37" t="str">
        <f t="shared" si="2"/>
        <v xml:space="preserve"> </v>
      </c>
      <c r="H16" s="37"/>
    </row>
    <row r="17" spans="2:8" x14ac:dyDescent="0.35">
      <c r="B17" s="21" t="s">
        <v>21</v>
      </c>
      <c r="C17" s="21" t="s">
        <v>173</v>
      </c>
      <c r="D17" s="20">
        <v>10000</v>
      </c>
      <c r="E17" s="37" t="str">
        <f t="shared" si="0"/>
        <v>X</v>
      </c>
      <c r="F17" s="37"/>
      <c r="G17" s="37" t="str">
        <f t="shared" si="2"/>
        <v xml:space="preserve"> </v>
      </c>
      <c r="H17" s="37"/>
    </row>
    <row r="18" spans="2:8" x14ac:dyDescent="0.35">
      <c r="B18" s="21" t="s">
        <v>21</v>
      </c>
      <c r="C18" s="21" t="s">
        <v>173</v>
      </c>
      <c r="D18" s="20">
        <v>10000</v>
      </c>
      <c r="E18" s="37" t="str">
        <f t="shared" si="0"/>
        <v>X</v>
      </c>
      <c r="F18" s="37"/>
      <c r="G18" s="37" t="str">
        <f t="shared" si="2"/>
        <v xml:space="preserve"> </v>
      </c>
      <c r="H18" s="37"/>
    </row>
    <row r="19" spans="2:8" x14ac:dyDescent="0.35">
      <c r="B19" s="21" t="s">
        <v>21</v>
      </c>
      <c r="C19" s="21" t="s">
        <v>173</v>
      </c>
      <c r="D19" s="20">
        <v>40000</v>
      </c>
      <c r="E19" s="37" t="str">
        <f t="shared" si="0"/>
        <v/>
      </c>
      <c r="F19" s="37" t="str">
        <f t="shared" si="1"/>
        <v>X</v>
      </c>
      <c r="G19" s="37" t="str">
        <f t="shared" si="2"/>
        <v xml:space="preserve"> </v>
      </c>
      <c r="H19" s="37"/>
    </row>
    <row r="20" spans="2:8" x14ac:dyDescent="0.35">
      <c r="B20" s="21" t="s">
        <v>21</v>
      </c>
      <c r="C20" s="21" t="s">
        <v>173</v>
      </c>
      <c r="D20" s="20">
        <v>10000</v>
      </c>
      <c r="E20" s="37" t="str">
        <f t="shared" si="0"/>
        <v>X</v>
      </c>
      <c r="F20" s="37"/>
      <c r="G20" s="37" t="str">
        <f t="shared" si="2"/>
        <v xml:space="preserve"> </v>
      </c>
      <c r="H20" s="37"/>
    </row>
    <row r="21" spans="2:8" x14ac:dyDescent="0.35">
      <c r="B21" s="21" t="s">
        <v>21</v>
      </c>
      <c r="C21" s="21" t="s">
        <v>173</v>
      </c>
      <c r="D21" s="20">
        <v>10000</v>
      </c>
      <c r="E21" s="37" t="str">
        <f t="shared" si="0"/>
        <v>X</v>
      </c>
      <c r="F21" s="37"/>
      <c r="G21" s="37" t="str">
        <f t="shared" si="2"/>
        <v xml:space="preserve"> </v>
      </c>
      <c r="H21" s="37"/>
    </row>
    <row r="22" spans="2:8" x14ac:dyDescent="0.35">
      <c r="B22" s="21" t="s">
        <v>21</v>
      </c>
      <c r="C22" s="21" t="s">
        <v>173</v>
      </c>
      <c r="D22" s="20">
        <v>10000</v>
      </c>
      <c r="E22" s="37" t="str">
        <f t="shared" si="0"/>
        <v>X</v>
      </c>
      <c r="F22" s="37"/>
      <c r="G22" s="37" t="str">
        <f t="shared" si="2"/>
        <v xml:space="preserve"> </v>
      </c>
      <c r="H22" s="37"/>
    </row>
    <row r="23" spans="2:8" x14ac:dyDescent="0.35">
      <c r="B23" s="21" t="s">
        <v>22</v>
      </c>
      <c r="C23" s="21" t="s">
        <v>173</v>
      </c>
      <c r="D23" s="20">
        <v>10000</v>
      </c>
      <c r="E23" s="37" t="str">
        <f t="shared" si="0"/>
        <v>X</v>
      </c>
      <c r="F23" s="37"/>
      <c r="G23" s="37" t="str">
        <f t="shared" si="2"/>
        <v xml:space="preserve"> </v>
      </c>
      <c r="H23" s="37"/>
    </row>
    <row r="24" spans="2:8" x14ac:dyDescent="0.35">
      <c r="B24" s="21" t="s">
        <v>22</v>
      </c>
      <c r="C24" s="21" t="s">
        <v>173</v>
      </c>
      <c r="D24" s="20">
        <v>20000</v>
      </c>
      <c r="E24" s="37" t="str">
        <f t="shared" si="0"/>
        <v/>
      </c>
      <c r="F24" s="37" t="str">
        <f t="shared" si="1"/>
        <v>X</v>
      </c>
      <c r="G24" s="37" t="str">
        <f t="shared" si="2"/>
        <v xml:space="preserve"> </v>
      </c>
      <c r="H24" s="37"/>
    </row>
    <row r="25" spans="2:8" ht="29" x14ac:dyDescent="0.35">
      <c r="B25" s="21" t="s">
        <v>23</v>
      </c>
      <c r="C25" s="19" t="s">
        <v>519</v>
      </c>
      <c r="D25" s="20">
        <v>60000</v>
      </c>
      <c r="E25" s="37" t="str">
        <f t="shared" si="0"/>
        <v/>
      </c>
      <c r="F25" s="37" t="str">
        <f t="shared" si="1"/>
        <v/>
      </c>
      <c r="G25" s="37" t="str">
        <f t="shared" si="2"/>
        <v>X</v>
      </c>
      <c r="H25" s="37"/>
    </row>
    <row r="26" spans="2:8" ht="29" x14ac:dyDescent="0.35">
      <c r="B26" s="21" t="s">
        <v>24</v>
      </c>
      <c r="C26" s="19" t="s">
        <v>519</v>
      </c>
      <c r="D26" s="20">
        <v>15000</v>
      </c>
      <c r="E26" s="37" t="str">
        <f t="shared" si="0"/>
        <v/>
      </c>
      <c r="F26" s="37" t="str">
        <f t="shared" si="1"/>
        <v>X</v>
      </c>
      <c r="G26" s="37" t="str">
        <f t="shared" si="2"/>
        <v xml:space="preserve"> </v>
      </c>
      <c r="H26" s="37"/>
    </row>
    <row r="27" spans="2:8" ht="29" x14ac:dyDescent="0.35">
      <c r="B27" s="21" t="s">
        <v>25</v>
      </c>
      <c r="C27" s="19" t="s">
        <v>519</v>
      </c>
      <c r="D27" s="20">
        <v>45000</v>
      </c>
      <c r="E27" s="37" t="str">
        <f t="shared" si="0"/>
        <v/>
      </c>
      <c r="F27" s="37" t="str">
        <f t="shared" si="1"/>
        <v>X</v>
      </c>
      <c r="G27" s="37" t="str">
        <f t="shared" si="2"/>
        <v xml:space="preserve"> </v>
      </c>
      <c r="H27" s="37"/>
    </row>
    <row r="28" spans="2:8" ht="29" x14ac:dyDescent="0.35">
      <c r="B28" s="21" t="s">
        <v>26</v>
      </c>
      <c r="C28" s="19" t="s">
        <v>519</v>
      </c>
      <c r="D28" s="20">
        <v>15000</v>
      </c>
      <c r="E28" s="37" t="str">
        <f t="shared" si="0"/>
        <v/>
      </c>
      <c r="F28" s="37" t="str">
        <f t="shared" si="1"/>
        <v>X</v>
      </c>
      <c r="G28" s="37" t="str">
        <f t="shared" si="2"/>
        <v xml:space="preserve"> </v>
      </c>
      <c r="H28" s="37"/>
    </row>
    <row r="29" spans="2:8" ht="29" x14ac:dyDescent="0.35">
      <c r="B29" s="21" t="s">
        <v>27</v>
      </c>
      <c r="C29" s="19" t="s">
        <v>519</v>
      </c>
      <c r="D29" s="20">
        <v>90000</v>
      </c>
      <c r="E29" s="37" t="str">
        <f t="shared" si="0"/>
        <v/>
      </c>
      <c r="F29" s="37" t="str">
        <f t="shared" si="1"/>
        <v/>
      </c>
      <c r="G29" s="37" t="str">
        <f t="shared" si="2"/>
        <v>X</v>
      </c>
      <c r="H29" s="37"/>
    </row>
    <row r="30" spans="2:8" ht="29" x14ac:dyDescent="0.35">
      <c r="B30" s="21" t="s">
        <v>28</v>
      </c>
      <c r="C30" s="19" t="s">
        <v>519</v>
      </c>
      <c r="D30" s="20">
        <v>30000</v>
      </c>
      <c r="E30" s="37" t="str">
        <f t="shared" si="0"/>
        <v/>
      </c>
      <c r="F30" s="37" t="str">
        <f t="shared" si="1"/>
        <v>X</v>
      </c>
      <c r="G30" s="37" t="str">
        <f t="shared" si="2"/>
        <v xml:space="preserve"> </v>
      </c>
      <c r="H30" s="37"/>
    </row>
    <row r="31" spans="2:8" ht="29" x14ac:dyDescent="0.35">
      <c r="B31" s="21" t="s">
        <v>29</v>
      </c>
      <c r="C31" s="19" t="s">
        <v>519</v>
      </c>
      <c r="D31" s="20">
        <v>15000</v>
      </c>
      <c r="E31" s="37" t="str">
        <f t="shared" si="0"/>
        <v/>
      </c>
      <c r="F31" s="37" t="str">
        <f t="shared" si="1"/>
        <v>X</v>
      </c>
      <c r="G31" s="37" t="str">
        <f t="shared" si="2"/>
        <v xml:space="preserve"> </v>
      </c>
      <c r="H31" s="37"/>
    </row>
    <row r="32" spans="2:8" ht="29" x14ac:dyDescent="0.35">
      <c r="B32" s="21" t="s">
        <v>30</v>
      </c>
      <c r="C32" s="19" t="s">
        <v>519</v>
      </c>
      <c r="D32" s="20">
        <v>199084</v>
      </c>
      <c r="E32" s="37" t="str">
        <f t="shared" si="0"/>
        <v/>
      </c>
      <c r="F32" s="37" t="str">
        <f t="shared" si="1"/>
        <v/>
      </c>
      <c r="G32" s="37" t="str">
        <f t="shared" si="2"/>
        <v>X</v>
      </c>
      <c r="H32" s="37"/>
    </row>
    <row r="33" spans="2:8" ht="29" x14ac:dyDescent="0.35">
      <c r="B33" s="21" t="s">
        <v>31</v>
      </c>
      <c r="C33" s="19" t="s">
        <v>577</v>
      </c>
      <c r="D33" s="20">
        <v>15101</v>
      </c>
      <c r="E33" s="37" t="str">
        <f t="shared" si="0"/>
        <v/>
      </c>
      <c r="F33" s="37" t="str">
        <f t="shared" si="1"/>
        <v>X</v>
      </c>
      <c r="G33" s="37" t="str">
        <f t="shared" si="2"/>
        <v xml:space="preserve"> </v>
      </c>
      <c r="H33" s="37"/>
    </row>
    <row r="34" spans="2:8" x14ac:dyDescent="0.35">
      <c r="B34" s="22" t="s">
        <v>20</v>
      </c>
      <c r="C34" s="22"/>
      <c r="D34" s="24">
        <f>SUM(D2:D33)</f>
        <v>849863</v>
      </c>
    </row>
  </sheetData>
  <autoFilter ref="B1:H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pane ySplit="1" topLeftCell="A2" activePane="bottomLeft" state="frozen"/>
      <selection activeCell="M142" sqref="M142"/>
      <selection pane="bottomLeft"/>
    </sheetView>
  </sheetViews>
  <sheetFormatPr defaultRowHeight="14.5" x14ac:dyDescent="0.35"/>
  <cols>
    <col min="2" max="2" width="35.26953125" customWidth="1"/>
    <col min="3" max="3" width="26.453125" customWidth="1"/>
    <col min="4" max="4" width="36.453125" customWidth="1"/>
    <col min="5" max="8" width="9.1796875" style="38"/>
  </cols>
  <sheetData>
    <row r="1" spans="1:8" ht="29" x14ac:dyDescent="0.35">
      <c r="A1" s="61" t="s">
        <v>597</v>
      </c>
      <c r="B1" s="23" t="s">
        <v>154</v>
      </c>
      <c r="C1" s="23" t="s">
        <v>224</v>
      </c>
      <c r="D1" s="23" t="s">
        <v>194</v>
      </c>
      <c r="E1" s="35" t="s">
        <v>583</v>
      </c>
      <c r="F1" s="35" t="s">
        <v>582</v>
      </c>
      <c r="G1" s="35" t="s">
        <v>584</v>
      </c>
      <c r="H1" s="36" t="s">
        <v>581</v>
      </c>
    </row>
    <row r="2" spans="1:8" ht="29" x14ac:dyDescent="0.35">
      <c r="B2" s="21" t="s">
        <v>254</v>
      </c>
      <c r="C2" s="21" t="s">
        <v>253</v>
      </c>
      <c r="D2" s="20">
        <v>4000</v>
      </c>
      <c r="E2" s="37" t="str">
        <f t="shared" ref="E2:E8" si="0">IF(D2&lt;10000.01,"X","")</f>
        <v>X</v>
      </c>
      <c r="F2" s="37"/>
      <c r="G2" s="37" t="str">
        <f t="shared" ref="G2:G8" si="1">IF(D2&gt;50000,"X"," ")</f>
        <v xml:space="preserve"> </v>
      </c>
      <c r="H2" s="37"/>
    </row>
    <row r="3" spans="1:8" ht="29" x14ac:dyDescent="0.35">
      <c r="B3" s="21" t="s">
        <v>256</v>
      </c>
      <c r="C3" s="21" t="s">
        <v>255</v>
      </c>
      <c r="D3" s="20">
        <v>2750</v>
      </c>
      <c r="E3" s="37" t="str">
        <f t="shared" si="0"/>
        <v>X</v>
      </c>
      <c r="F3" s="37"/>
      <c r="G3" s="37" t="str">
        <f t="shared" si="1"/>
        <v xml:space="preserve"> </v>
      </c>
      <c r="H3" s="37"/>
    </row>
    <row r="4" spans="1:8" ht="29" x14ac:dyDescent="0.35">
      <c r="B4" s="21" t="s">
        <v>258</v>
      </c>
      <c r="C4" s="21" t="s">
        <v>257</v>
      </c>
      <c r="D4" s="20">
        <v>2000</v>
      </c>
      <c r="E4" s="37" t="str">
        <f t="shared" si="0"/>
        <v>X</v>
      </c>
      <c r="F4" s="37"/>
      <c r="G4" s="37" t="str">
        <f t="shared" si="1"/>
        <v xml:space="preserve"> </v>
      </c>
      <c r="H4" s="37"/>
    </row>
    <row r="5" spans="1:8" ht="29" x14ac:dyDescent="0.35">
      <c r="B5" s="21" t="s">
        <v>259</v>
      </c>
      <c r="C5" s="21" t="s">
        <v>253</v>
      </c>
      <c r="D5" s="20">
        <v>3500</v>
      </c>
      <c r="E5" s="37" t="str">
        <f t="shared" si="0"/>
        <v>X</v>
      </c>
      <c r="F5" s="37"/>
      <c r="G5" s="37" t="str">
        <f t="shared" si="1"/>
        <v xml:space="preserve"> </v>
      </c>
      <c r="H5" s="37"/>
    </row>
    <row r="6" spans="1:8" ht="29" x14ac:dyDescent="0.35">
      <c r="B6" s="21" t="s">
        <v>261</v>
      </c>
      <c r="C6" s="21" t="s">
        <v>260</v>
      </c>
      <c r="D6" s="20">
        <v>3750</v>
      </c>
      <c r="E6" s="37" t="str">
        <f t="shared" si="0"/>
        <v>X</v>
      </c>
      <c r="F6" s="37"/>
      <c r="G6" s="37" t="str">
        <f t="shared" si="1"/>
        <v xml:space="preserve"> </v>
      </c>
      <c r="H6" s="37"/>
    </row>
    <row r="7" spans="1:8" ht="43.5" x14ac:dyDescent="0.35">
      <c r="B7" s="21" t="s">
        <v>263</v>
      </c>
      <c r="C7" s="21" t="s">
        <v>262</v>
      </c>
      <c r="D7" s="20">
        <v>5000</v>
      </c>
      <c r="E7" s="37" t="str">
        <f t="shared" si="0"/>
        <v>X</v>
      </c>
      <c r="F7" s="37"/>
      <c r="G7" s="37" t="str">
        <f t="shared" si="1"/>
        <v xml:space="preserve"> </v>
      </c>
      <c r="H7" s="37"/>
    </row>
    <row r="8" spans="1:8" ht="29" x14ac:dyDescent="0.35">
      <c r="B8" s="21" t="s">
        <v>265</v>
      </c>
      <c r="C8" s="21" t="s">
        <v>264</v>
      </c>
      <c r="D8" s="20">
        <v>1000</v>
      </c>
      <c r="E8" s="37" t="str">
        <f t="shared" si="0"/>
        <v>X</v>
      </c>
      <c r="F8" s="37"/>
      <c r="G8" s="37" t="str">
        <f t="shared" si="1"/>
        <v xml:space="preserve"> </v>
      </c>
      <c r="H8" s="37"/>
    </row>
    <row r="9" spans="1:8" ht="29" x14ac:dyDescent="0.35">
      <c r="A9">
        <v>9</v>
      </c>
      <c r="B9" s="21" t="s">
        <v>376</v>
      </c>
      <c r="C9" s="21" t="s">
        <v>377</v>
      </c>
      <c r="D9" s="20">
        <v>2266</v>
      </c>
      <c r="E9" s="37" t="s">
        <v>589</v>
      </c>
      <c r="F9" s="37"/>
      <c r="G9" s="37"/>
      <c r="H9" s="37"/>
    </row>
    <row r="10" spans="1:8" ht="29" x14ac:dyDescent="0.35">
      <c r="B10" s="21" t="s">
        <v>269</v>
      </c>
      <c r="C10" s="21" t="s">
        <v>268</v>
      </c>
      <c r="D10" s="20">
        <v>1000</v>
      </c>
      <c r="E10" s="37" t="str">
        <f>IF(D10&lt;10000.01,"X","")</f>
        <v>X</v>
      </c>
      <c r="F10" s="37"/>
      <c r="G10" s="37" t="str">
        <f>IF(D10&gt;50000,"X"," ")</f>
        <v xml:space="preserve"> </v>
      </c>
      <c r="H10" s="37"/>
    </row>
    <row r="11" spans="1:8" x14ac:dyDescent="0.35">
      <c r="B11" s="22" t="s">
        <v>20</v>
      </c>
      <c r="C11" s="25"/>
      <c r="D11" s="24">
        <f>SUM(D2:D10)</f>
        <v>25266</v>
      </c>
    </row>
  </sheetData>
  <autoFilter ref="B1:H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pane ySplit="1" topLeftCell="A2" activePane="bottomLeft" state="frozen"/>
      <selection activeCell="M142" sqref="M142"/>
      <selection pane="bottomLeft" activeCell="D24" sqref="D24"/>
    </sheetView>
  </sheetViews>
  <sheetFormatPr defaultRowHeight="14.5" x14ac:dyDescent="0.35"/>
  <cols>
    <col min="2" max="3" width="37.26953125" customWidth="1"/>
    <col min="4" max="4" width="18.1796875" customWidth="1"/>
    <col min="5" max="8" width="9.1796875" style="38"/>
    <col min="14" max="14" width="15.453125" customWidth="1"/>
  </cols>
  <sheetData>
    <row r="1" spans="1:8" ht="29" x14ac:dyDescent="0.35">
      <c r="A1" s="61" t="s">
        <v>596</v>
      </c>
      <c r="B1" s="23" t="s">
        <v>154</v>
      </c>
      <c r="C1" s="23" t="s">
        <v>156</v>
      </c>
      <c r="D1" s="23" t="s">
        <v>194</v>
      </c>
      <c r="E1" s="35" t="s">
        <v>583</v>
      </c>
      <c r="F1" s="35" t="s">
        <v>582</v>
      </c>
      <c r="G1" s="35" t="s">
        <v>584</v>
      </c>
      <c r="H1" s="36" t="s">
        <v>581</v>
      </c>
    </row>
    <row r="2" spans="1:8" ht="29" x14ac:dyDescent="0.35">
      <c r="B2" s="21" t="s">
        <v>141</v>
      </c>
      <c r="C2" s="19" t="s">
        <v>574</v>
      </c>
      <c r="D2" s="20">
        <v>8500</v>
      </c>
      <c r="E2" s="37" t="str">
        <f>IF(D2&lt;10000.01,"X","")</f>
        <v>X</v>
      </c>
      <c r="F2" s="37"/>
      <c r="G2" s="37" t="str">
        <f>IF(D2&gt;50000,"X"," ")</f>
        <v xml:space="preserve"> </v>
      </c>
      <c r="H2" s="37"/>
    </row>
    <row r="3" spans="1:8" x14ac:dyDescent="0.35">
      <c r="B3" s="21" t="s">
        <v>142</v>
      </c>
      <c r="C3" s="19" t="s">
        <v>573</v>
      </c>
      <c r="D3" s="20">
        <v>5500</v>
      </c>
      <c r="E3" s="37" t="str">
        <f t="shared" ref="E3:E8" si="0">IF(D3&lt;10000.01,"X","")</f>
        <v>X</v>
      </c>
      <c r="F3" s="37"/>
      <c r="G3" s="37" t="str">
        <f t="shared" ref="G3:G8" si="1">IF(D3&gt;50000,"X"," ")</f>
        <v xml:space="preserve"> </v>
      </c>
      <c r="H3" s="37"/>
    </row>
    <row r="4" spans="1:8" x14ac:dyDescent="0.35">
      <c r="B4" s="21" t="s">
        <v>143</v>
      </c>
      <c r="C4" s="19" t="s">
        <v>571</v>
      </c>
      <c r="D4" s="20">
        <v>6000</v>
      </c>
      <c r="E4" s="37" t="str">
        <f t="shared" si="0"/>
        <v>X</v>
      </c>
      <c r="F4" s="37"/>
      <c r="G4" s="37" t="str">
        <f t="shared" si="1"/>
        <v xml:space="preserve"> </v>
      </c>
      <c r="H4" s="37"/>
    </row>
    <row r="5" spans="1:8" ht="29" x14ac:dyDescent="0.35">
      <c r="B5" s="21" t="s">
        <v>144</v>
      </c>
      <c r="C5" s="19" t="s">
        <v>579</v>
      </c>
      <c r="D5" s="20">
        <v>11400</v>
      </c>
      <c r="E5" s="37" t="str">
        <f t="shared" si="0"/>
        <v/>
      </c>
      <c r="F5" s="37" t="str">
        <f t="shared" ref="F5:F8" si="2">IF(D5&lt;50000.01,"X","")</f>
        <v>X</v>
      </c>
      <c r="G5" s="37" t="str">
        <f t="shared" si="1"/>
        <v xml:space="preserve"> </v>
      </c>
      <c r="H5" s="37"/>
    </row>
    <row r="6" spans="1:8" ht="29" x14ac:dyDescent="0.35">
      <c r="B6" s="21" t="s">
        <v>145</v>
      </c>
      <c r="C6" s="19" t="s">
        <v>575</v>
      </c>
      <c r="D6" s="20">
        <v>20800</v>
      </c>
      <c r="E6" s="37" t="str">
        <f t="shared" si="0"/>
        <v/>
      </c>
      <c r="F6" s="37" t="str">
        <f t="shared" si="2"/>
        <v>X</v>
      </c>
      <c r="G6" s="37" t="str">
        <f t="shared" si="1"/>
        <v xml:space="preserve"> </v>
      </c>
      <c r="H6" s="37"/>
    </row>
    <row r="7" spans="1:8" ht="29" x14ac:dyDescent="0.35">
      <c r="B7" s="21" t="s">
        <v>146</v>
      </c>
      <c r="C7" s="19" t="s">
        <v>580</v>
      </c>
      <c r="D7" s="20">
        <v>42100</v>
      </c>
      <c r="E7" s="37" t="str">
        <f t="shared" si="0"/>
        <v/>
      </c>
      <c r="F7" s="37" t="str">
        <f t="shared" si="2"/>
        <v>X</v>
      </c>
      <c r="G7" s="37" t="str">
        <f t="shared" si="1"/>
        <v xml:space="preserve"> </v>
      </c>
      <c r="H7" s="37"/>
    </row>
    <row r="8" spans="1:8" ht="29" x14ac:dyDescent="0.35">
      <c r="B8" s="21" t="s">
        <v>147</v>
      </c>
      <c r="C8" s="19" t="s">
        <v>570</v>
      </c>
      <c r="D8" s="20">
        <v>18300</v>
      </c>
      <c r="E8" s="37" t="str">
        <f t="shared" si="0"/>
        <v/>
      </c>
      <c r="F8" s="37" t="str">
        <f t="shared" si="2"/>
        <v>X</v>
      </c>
      <c r="G8" s="37" t="str">
        <f t="shared" si="1"/>
        <v xml:space="preserve"> </v>
      </c>
      <c r="H8" s="37"/>
    </row>
    <row r="9" spans="1:8" x14ac:dyDescent="0.35">
      <c r="B9" s="22" t="s">
        <v>56</v>
      </c>
      <c r="C9" s="22"/>
      <c r="D9" s="24">
        <f>SUM(D2:D8)</f>
        <v>112600</v>
      </c>
    </row>
  </sheetData>
  <autoFilter ref="B1:H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pane ySplit="1" topLeftCell="A2" activePane="bottomLeft" state="frozen"/>
      <selection activeCell="M142" sqref="M142"/>
      <selection pane="bottomLeft"/>
    </sheetView>
  </sheetViews>
  <sheetFormatPr defaultRowHeight="14.5" x14ac:dyDescent="0.35"/>
  <cols>
    <col min="2" max="2" width="43.54296875" customWidth="1"/>
    <col min="3" max="3" width="39.54296875" customWidth="1"/>
    <col min="4" max="4" width="20.1796875" customWidth="1"/>
    <col min="5" max="8" width="9.1796875" style="38"/>
  </cols>
  <sheetData>
    <row r="1" spans="1:8" ht="29" x14ac:dyDescent="0.35">
      <c r="A1" s="61" t="s">
        <v>595</v>
      </c>
      <c r="B1" s="23" t="s">
        <v>154</v>
      </c>
      <c r="C1" s="23" t="s">
        <v>156</v>
      </c>
      <c r="D1" s="23" t="s">
        <v>194</v>
      </c>
      <c r="E1" s="35" t="s">
        <v>583</v>
      </c>
      <c r="F1" s="35" t="s">
        <v>582</v>
      </c>
      <c r="G1" s="35" t="s">
        <v>584</v>
      </c>
      <c r="H1" s="36" t="s">
        <v>581</v>
      </c>
    </row>
    <row r="2" spans="1:8" ht="29" x14ac:dyDescent="0.35">
      <c r="B2" s="21" t="s">
        <v>87</v>
      </c>
      <c r="C2" s="2" t="s">
        <v>237</v>
      </c>
      <c r="D2" s="20">
        <v>10682</v>
      </c>
      <c r="E2" s="37" t="str">
        <f>IF(D2&lt;10000.01,"X","")</f>
        <v/>
      </c>
      <c r="F2" s="37" t="str">
        <f>IF(D2&lt;50000.01,"X","")</f>
        <v>X</v>
      </c>
      <c r="G2" s="37" t="str">
        <f>IF(D2&gt;50000,"X"," ")</f>
        <v xml:space="preserve"> </v>
      </c>
      <c r="H2" s="37"/>
    </row>
    <row r="3" spans="1:8" ht="29" x14ac:dyDescent="0.35">
      <c r="B3" s="21" t="s">
        <v>88</v>
      </c>
      <c r="C3" s="2" t="s">
        <v>237</v>
      </c>
      <c r="D3" s="20">
        <v>1143</v>
      </c>
      <c r="E3" s="37" t="str">
        <f t="shared" ref="E3:E5" si="0">IF(D3&lt;10000.01,"X","")</f>
        <v>X</v>
      </c>
      <c r="F3" s="37"/>
      <c r="G3" s="37" t="str">
        <f t="shared" ref="G3:G5" si="1">IF(D3&gt;50000,"X"," ")</f>
        <v xml:space="preserve"> </v>
      </c>
      <c r="H3" s="37"/>
    </row>
    <row r="4" spans="1:8" ht="29" x14ac:dyDescent="0.35">
      <c r="B4" s="21" t="s">
        <v>89</v>
      </c>
      <c r="C4" s="2" t="s">
        <v>237</v>
      </c>
      <c r="D4" s="20">
        <v>654</v>
      </c>
      <c r="E4" s="37" t="str">
        <f t="shared" si="0"/>
        <v>X</v>
      </c>
      <c r="F4" s="37"/>
      <c r="G4" s="37" t="str">
        <f t="shared" si="1"/>
        <v xml:space="preserve"> </v>
      </c>
      <c r="H4" s="37"/>
    </row>
    <row r="5" spans="1:8" ht="29" x14ac:dyDescent="0.35">
      <c r="B5" s="21" t="s">
        <v>90</v>
      </c>
      <c r="C5" s="2" t="s">
        <v>237</v>
      </c>
      <c r="D5" s="20">
        <v>1394</v>
      </c>
      <c r="E5" s="37" t="str">
        <f t="shared" si="0"/>
        <v>X</v>
      </c>
      <c r="F5" s="37"/>
      <c r="G5" s="37" t="str">
        <f t="shared" si="1"/>
        <v xml:space="preserve"> </v>
      </c>
      <c r="H5" s="37"/>
    </row>
    <row r="6" spans="1:8" x14ac:dyDescent="0.35">
      <c r="B6" s="22" t="s">
        <v>56</v>
      </c>
      <c r="C6" s="22"/>
      <c r="D6" s="24">
        <f>SUM(D2:D5)</f>
        <v>13873</v>
      </c>
    </row>
  </sheetData>
  <autoFilter ref="B1:H1"/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pane ySplit="1" topLeftCell="A2" activePane="bottomLeft" state="frozen"/>
      <selection activeCell="M142" sqref="M142"/>
      <selection pane="bottomLeft" activeCell="D27" sqref="D27"/>
    </sheetView>
  </sheetViews>
  <sheetFormatPr defaultRowHeight="14.5" x14ac:dyDescent="0.35"/>
  <cols>
    <col min="2" max="3" width="42.1796875" style="42" customWidth="1"/>
    <col min="4" max="4" width="34.26953125" style="42" customWidth="1"/>
    <col min="5" max="8" width="9.1796875" style="38"/>
  </cols>
  <sheetData>
    <row r="1" spans="1:8" ht="29" x14ac:dyDescent="0.35">
      <c r="A1" s="61" t="s">
        <v>251</v>
      </c>
      <c r="B1" s="9" t="s">
        <v>154</v>
      </c>
      <c r="C1" s="9" t="s">
        <v>156</v>
      </c>
      <c r="D1" s="9" t="s">
        <v>194</v>
      </c>
      <c r="E1" s="35" t="s">
        <v>583</v>
      </c>
      <c r="F1" s="35" t="s">
        <v>582</v>
      </c>
      <c r="G1" s="35" t="s">
        <v>584</v>
      </c>
      <c r="H1" s="36" t="s">
        <v>581</v>
      </c>
    </row>
    <row r="2" spans="1:8" ht="29" x14ac:dyDescent="0.35">
      <c r="B2" s="33" t="s">
        <v>130</v>
      </c>
      <c r="C2" s="34" t="s">
        <v>238</v>
      </c>
      <c r="D2" s="55">
        <v>50000</v>
      </c>
      <c r="E2" s="37" t="str">
        <f>IF(D2&lt;10000.01,"X","")</f>
        <v/>
      </c>
      <c r="F2" s="37" t="str">
        <f>IF(D2&lt;50000.01,"X","")</f>
        <v>X</v>
      </c>
      <c r="G2" s="37" t="str">
        <f>IF(D2&gt;50000,"X"," ")</f>
        <v xml:space="preserve"> </v>
      </c>
      <c r="H2" s="37"/>
    </row>
    <row r="3" spans="1:8" x14ac:dyDescent="0.35">
      <c r="B3" s="33" t="s">
        <v>131</v>
      </c>
      <c r="C3" s="34" t="s">
        <v>239</v>
      </c>
      <c r="D3" s="55">
        <v>50000</v>
      </c>
      <c r="E3" s="37" t="str">
        <f t="shared" ref="E3:E8" si="0">IF(D3&lt;10000.01,"X","")</f>
        <v/>
      </c>
      <c r="F3" s="37" t="str">
        <f t="shared" ref="F3:F8" si="1">IF(D3&lt;50000.01,"X","")</f>
        <v>X</v>
      </c>
      <c r="G3" s="37" t="str">
        <f t="shared" ref="G3:G8" si="2">IF(D3&gt;50000,"X"," ")</f>
        <v xml:space="preserve"> </v>
      </c>
      <c r="H3" s="37"/>
    </row>
    <row r="4" spans="1:8" ht="29" x14ac:dyDescent="0.35">
      <c r="B4" s="33" t="s">
        <v>132</v>
      </c>
      <c r="C4" s="34" t="s">
        <v>240</v>
      </c>
      <c r="D4" s="55">
        <v>50000</v>
      </c>
      <c r="E4" s="37" t="str">
        <f t="shared" si="0"/>
        <v/>
      </c>
      <c r="F4" s="37" t="str">
        <f t="shared" si="1"/>
        <v>X</v>
      </c>
      <c r="G4" s="37" t="str">
        <f t="shared" si="2"/>
        <v xml:space="preserve"> </v>
      </c>
      <c r="H4" s="37"/>
    </row>
    <row r="5" spans="1:8" ht="29" x14ac:dyDescent="0.35">
      <c r="B5" s="33" t="s">
        <v>133</v>
      </c>
      <c r="C5" s="34" t="s">
        <v>242</v>
      </c>
      <c r="D5" s="55">
        <v>50000</v>
      </c>
      <c r="E5" s="37" t="str">
        <f t="shared" si="0"/>
        <v/>
      </c>
      <c r="F5" s="37" t="str">
        <f t="shared" si="1"/>
        <v>X</v>
      </c>
      <c r="G5" s="37" t="str">
        <f t="shared" si="2"/>
        <v xml:space="preserve"> </v>
      </c>
      <c r="H5" s="37"/>
    </row>
    <row r="6" spans="1:8" ht="29" x14ac:dyDescent="0.35">
      <c r="B6" s="33" t="s">
        <v>134</v>
      </c>
      <c r="C6" s="34" t="s">
        <v>241</v>
      </c>
      <c r="D6" s="55">
        <v>50000</v>
      </c>
      <c r="E6" s="37" t="str">
        <f t="shared" si="0"/>
        <v/>
      </c>
      <c r="F6" s="37" t="str">
        <f t="shared" si="1"/>
        <v>X</v>
      </c>
      <c r="G6" s="37" t="str">
        <f t="shared" si="2"/>
        <v xml:space="preserve"> </v>
      </c>
      <c r="H6" s="37"/>
    </row>
    <row r="7" spans="1:8" x14ac:dyDescent="0.35">
      <c r="B7" s="33" t="s">
        <v>345</v>
      </c>
      <c r="C7" s="33" t="s">
        <v>346</v>
      </c>
      <c r="D7" s="55">
        <v>25000</v>
      </c>
      <c r="E7" s="37"/>
      <c r="F7" s="37" t="s">
        <v>589</v>
      </c>
      <c r="G7" s="37"/>
      <c r="H7" s="37"/>
    </row>
    <row r="8" spans="1:8" ht="29" x14ac:dyDescent="0.35">
      <c r="B8" s="33" t="s">
        <v>135</v>
      </c>
      <c r="C8" s="34" t="s">
        <v>206</v>
      </c>
      <c r="D8" s="55">
        <v>50000</v>
      </c>
      <c r="E8" s="37" t="str">
        <f t="shared" si="0"/>
        <v/>
      </c>
      <c r="F8" s="37" t="str">
        <f t="shared" si="1"/>
        <v>X</v>
      </c>
      <c r="G8" s="37" t="str">
        <f t="shared" si="2"/>
        <v xml:space="preserve"> </v>
      </c>
      <c r="H8" s="37"/>
    </row>
    <row r="9" spans="1:8" x14ac:dyDescent="0.35">
      <c r="B9" s="44" t="s">
        <v>20</v>
      </c>
      <c r="C9" s="44"/>
      <c r="D9" s="60">
        <f>SUM(D2:D8)</f>
        <v>325000</v>
      </c>
    </row>
  </sheetData>
  <autoFilter ref="B1:H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P34"/>
  <sheetViews>
    <sheetView workbookViewId="0">
      <pane ySplit="1" topLeftCell="A2" activePane="bottomLeft" state="frozen"/>
      <selection activeCell="M142" sqref="M142"/>
      <selection pane="bottomLeft" activeCell="M8" sqref="M8"/>
    </sheetView>
  </sheetViews>
  <sheetFormatPr defaultRowHeight="14.5" x14ac:dyDescent="0.35"/>
  <cols>
    <col min="2" max="2" width="43.54296875" style="45" customWidth="1"/>
    <col min="3" max="3" width="39.81640625" style="42" customWidth="1"/>
    <col min="4" max="4" width="25.26953125" style="42" customWidth="1"/>
    <col min="5" max="8" width="9.1796875" style="38"/>
  </cols>
  <sheetData>
    <row r="1" spans="2:8" ht="29" x14ac:dyDescent="0.35">
      <c r="B1" s="43" t="s">
        <v>154</v>
      </c>
      <c r="C1" s="9" t="s">
        <v>224</v>
      </c>
      <c r="D1" s="9" t="s">
        <v>194</v>
      </c>
      <c r="E1" s="35" t="s">
        <v>583</v>
      </c>
      <c r="F1" s="35" t="s">
        <v>582</v>
      </c>
      <c r="G1" s="35" t="s">
        <v>584</v>
      </c>
      <c r="H1" s="36" t="s">
        <v>581</v>
      </c>
    </row>
    <row r="2" spans="2:8" ht="29" x14ac:dyDescent="0.35">
      <c r="B2" s="67" t="s">
        <v>120</v>
      </c>
      <c r="C2" s="67" t="s">
        <v>562</v>
      </c>
      <c r="D2" s="68">
        <v>188369</v>
      </c>
      <c r="E2" s="69" t="str">
        <f t="shared" ref="E2:E16" si="0">IF(D2&lt;10000.01,"X","")</f>
        <v/>
      </c>
      <c r="F2" s="69" t="str">
        <f t="shared" ref="F2:F16" si="1">IF(D2&lt;50000.01,"X","")</f>
        <v/>
      </c>
      <c r="G2" s="69" t="str">
        <f>IF(D2&gt;50000,"X"," ")</f>
        <v>X</v>
      </c>
      <c r="H2" s="69"/>
    </row>
    <row r="3" spans="2:8" ht="29" x14ac:dyDescent="0.35">
      <c r="B3" s="67" t="s">
        <v>121</v>
      </c>
      <c r="C3" s="67" t="s">
        <v>558</v>
      </c>
      <c r="D3" s="68">
        <v>199862</v>
      </c>
      <c r="E3" s="69" t="str">
        <f t="shared" si="0"/>
        <v/>
      </c>
      <c r="F3" s="69" t="str">
        <f t="shared" si="1"/>
        <v/>
      </c>
      <c r="G3" s="69" t="str">
        <f>IF(D3&gt;50000,"X"," ")</f>
        <v>X</v>
      </c>
      <c r="H3" s="69"/>
    </row>
    <row r="4" spans="2:8" ht="29" x14ac:dyDescent="0.35">
      <c r="B4" s="67" t="s">
        <v>112</v>
      </c>
      <c r="C4" s="67" t="s">
        <v>206</v>
      </c>
      <c r="D4" s="68">
        <v>183880</v>
      </c>
      <c r="E4" s="69" t="str">
        <f t="shared" si="0"/>
        <v/>
      </c>
      <c r="F4" s="69" t="str">
        <f t="shared" si="1"/>
        <v/>
      </c>
      <c r="G4" s="69" t="str">
        <f>IF(D4&gt;50000,"X"," ")</f>
        <v>X</v>
      </c>
      <c r="H4" s="69"/>
    </row>
    <row r="5" spans="2:8" ht="29" x14ac:dyDescent="0.35">
      <c r="B5" s="67" t="s">
        <v>113</v>
      </c>
      <c r="C5" s="67" t="s">
        <v>206</v>
      </c>
      <c r="D5" s="68">
        <v>5440</v>
      </c>
      <c r="E5" s="70"/>
      <c r="F5" s="70"/>
      <c r="G5" s="69" t="s">
        <v>589</v>
      </c>
      <c r="H5" s="69"/>
    </row>
    <row r="6" spans="2:8" x14ac:dyDescent="0.35">
      <c r="B6" s="67" t="s">
        <v>114</v>
      </c>
      <c r="C6" s="67" t="s">
        <v>538</v>
      </c>
      <c r="D6" s="68">
        <v>200000</v>
      </c>
      <c r="E6" s="69" t="str">
        <f t="shared" si="0"/>
        <v/>
      </c>
      <c r="F6" s="69" t="str">
        <f t="shared" si="1"/>
        <v/>
      </c>
      <c r="G6" s="69" t="str">
        <f t="shared" ref="G6:G16" si="2">IF(D6&gt;50000,"X"," ")</f>
        <v>X</v>
      </c>
      <c r="H6" s="69"/>
    </row>
    <row r="7" spans="2:8" x14ac:dyDescent="0.35">
      <c r="B7" s="67" t="s">
        <v>115</v>
      </c>
      <c r="C7" s="67" t="s">
        <v>560</v>
      </c>
      <c r="D7" s="68">
        <v>200000</v>
      </c>
      <c r="E7" s="69" t="str">
        <f t="shared" si="0"/>
        <v/>
      </c>
      <c r="F7" s="69" t="str">
        <f t="shared" si="1"/>
        <v/>
      </c>
      <c r="G7" s="69" t="str">
        <f t="shared" si="2"/>
        <v>X</v>
      </c>
      <c r="H7" s="69"/>
    </row>
    <row r="8" spans="2:8" ht="29" x14ac:dyDescent="0.35">
      <c r="B8" s="67" t="s">
        <v>116</v>
      </c>
      <c r="C8" s="67" t="s">
        <v>514</v>
      </c>
      <c r="D8" s="68">
        <v>200000</v>
      </c>
      <c r="E8" s="69" t="str">
        <f t="shared" si="0"/>
        <v/>
      </c>
      <c r="F8" s="69" t="str">
        <f t="shared" si="1"/>
        <v/>
      </c>
      <c r="G8" s="69" t="str">
        <f t="shared" si="2"/>
        <v>X</v>
      </c>
      <c r="H8" s="69"/>
    </row>
    <row r="9" spans="2:8" ht="29" x14ac:dyDescent="0.35">
      <c r="B9" s="67" t="s">
        <v>117</v>
      </c>
      <c r="C9" s="67" t="s">
        <v>242</v>
      </c>
      <c r="D9" s="68">
        <v>200000</v>
      </c>
      <c r="E9" s="69" t="str">
        <f t="shared" si="0"/>
        <v/>
      </c>
      <c r="F9" s="69" t="str">
        <f t="shared" si="1"/>
        <v/>
      </c>
      <c r="G9" s="69" t="str">
        <f t="shared" si="2"/>
        <v>X</v>
      </c>
      <c r="H9" s="69"/>
    </row>
    <row r="10" spans="2:8" ht="29" x14ac:dyDescent="0.35">
      <c r="B10" s="67" t="s">
        <v>118</v>
      </c>
      <c r="C10" s="67" t="s">
        <v>534</v>
      </c>
      <c r="D10" s="68">
        <v>200000</v>
      </c>
      <c r="E10" s="69" t="str">
        <f t="shared" si="0"/>
        <v/>
      </c>
      <c r="F10" s="69" t="str">
        <f t="shared" si="1"/>
        <v/>
      </c>
      <c r="G10" s="69" t="str">
        <f t="shared" si="2"/>
        <v>X</v>
      </c>
      <c r="H10" s="69"/>
    </row>
    <row r="11" spans="2:8" ht="29" x14ac:dyDescent="0.35">
      <c r="B11" s="67" t="s">
        <v>122</v>
      </c>
      <c r="C11" s="67" t="s">
        <v>540</v>
      </c>
      <c r="D11" s="68">
        <v>67000</v>
      </c>
      <c r="E11" s="69" t="str">
        <f t="shared" si="0"/>
        <v/>
      </c>
      <c r="F11" s="69" t="str">
        <f t="shared" si="1"/>
        <v/>
      </c>
      <c r="G11" s="69" t="str">
        <f t="shared" si="2"/>
        <v>X</v>
      </c>
      <c r="H11" s="69"/>
    </row>
    <row r="12" spans="2:8" ht="29" x14ac:dyDescent="0.35">
      <c r="B12" s="67" t="s">
        <v>119</v>
      </c>
      <c r="C12" s="67" t="s">
        <v>561</v>
      </c>
      <c r="D12" s="68">
        <v>200000</v>
      </c>
      <c r="E12" s="69" t="str">
        <f t="shared" si="0"/>
        <v/>
      </c>
      <c r="F12" s="69" t="str">
        <f t="shared" si="1"/>
        <v/>
      </c>
      <c r="G12" s="69" t="str">
        <f t="shared" si="2"/>
        <v>X</v>
      </c>
      <c r="H12" s="69"/>
    </row>
    <row r="13" spans="2:8" ht="43.5" x14ac:dyDescent="0.35">
      <c r="B13" s="67" t="s">
        <v>124</v>
      </c>
      <c r="C13" s="67" t="s">
        <v>518</v>
      </c>
      <c r="D13" s="68">
        <v>50801</v>
      </c>
      <c r="E13" s="69" t="str">
        <f t="shared" si="0"/>
        <v/>
      </c>
      <c r="F13" s="69" t="str">
        <f t="shared" si="1"/>
        <v/>
      </c>
      <c r="G13" s="69" t="str">
        <f t="shared" si="2"/>
        <v>X</v>
      </c>
      <c r="H13" s="69"/>
    </row>
    <row r="14" spans="2:8" ht="29" x14ac:dyDescent="0.35">
      <c r="B14" s="67" t="s">
        <v>125</v>
      </c>
      <c r="C14" s="67" t="s">
        <v>539</v>
      </c>
      <c r="D14" s="68">
        <v>133728</v>
      </c>
      <c r="E14" s="69" t="str">
        <f t="shared" si="0"/>
        <v/>
      </c>
      <c r="F14" s="69" t="str">
        <f t="shared" si="1"/>
        <v/>
      </c>
      <c r="G14" s="69" t="str">
        <f t="shared" si="2"/>
        <v>X</v>
      </c>
      <c r="H14" s="69"/>
    </row>
    <row r="15" spans="2:8" x14ac:dyDescent="0.35">
      <c r="B15" s="67" t="s">
        <v>126</v>
      </c>
      <c r="C15" s="67" t="s">
        <v>526</v>
      </c>
      <c r="D15" s="68">
        <v>20449</v>
      </c>
      <c r="E15" s="69" t="str">
        <f t="shared" si="0"/>
        <v/>
      </c>
      <c r="F15" s="69" t="str">
        <f t="shared" si="1"/>
        <v>X</v>
      </c>
      <c r="G15" s="69" t="str">
        <f t="shared" si="2"/>
        <v xml:space="preserve"> </v>
      </c>
      <c r="H15" s="69"/>
    </row>
    <row r="16" spans="2:8" x14ac:dyDescent="0.35">
      <c r="B16" s="67" t="s">
        <v>127</v>
      </c>
      <c r="C16" s="67" t="s">
        <v>527</v>
      </c>
      <c r="D16" s="68">
        <v>50000</v>
      </c>
      <c r="E16" s="69" t="str">
        <f t="shared" si="0"/>
        <v/>
      </c>
      <c r="F16" s="69" t="str">
        <f t="shared" si="1"/>
        <v>X</v>
      </c>
      <c r="G16" s="69" t="str">
        <f t="shared" si="2"/>
        <v xml:space="preserve"> </v>
      </c>
      <c r="H16" s="69"/>
    </row>
    <row r="17" spans="2:16" x14ac:dyDescent="0.35">
      <c r="B17" s="67" t="s">
        <v>80</v>
      </c>
      <c r="C17" s="71" t="s">
        <v>214</v>
      </c>
      <c r="D17" s="68">
        <v>50000</v>
      </c>
      <c r="E17" s="69"/>
      <c r="F17" s="69" t="s">
        <v>589</v>
      </c>
      <c r="G17" s="69"/>
      <c r="H17" s="69"/>
    </row>
    <row r="18" spans="2:16" ht="29" x14ac:dyDescent="0.35">
      <c r="B18" s="67" t="s">
        <v>81</v>
      </c>
      <c r="C18" s="71" t="s">
        <v>215</v>
      </c>
      <c r="D18" s="68">
        <v>50000</v>
      </c>
      <c r="E18" s="69"/>
      <c r="F18" s="69" t="s">
        <v>589</v>
      </c>
      <c r="G18" s="69"/>
      <c r="H18" s="69"/>
    </row>
    <row r="19" spans="2:16" ht="43.5" x14ac:dyDescent="0.35">
      <c r="B19" s="67" t="s">
        <v>82</v>
      </c>
      <c r="C19" s="71" t="s">
        <v>216</v>
      </c>
      <c r="D19" s="68">
        <v>50000</v>
      </c>
      <c r="E19" s="69"/>
      <c r="F19" s="69" t="s">
        <v>589</v>
      </c>
      <c r="G19" s="69"/>
      <c r="H19" s="69"/>
    </row>
    <row r="20" spans="2:16" ht="29" x14ac:dyDescent="0.35">
      <c r="B20" s="67" t="s">
        <v>83</v>
      </c>
      <c r="C20" s="71" t="s">
        <v>217</v>
      </c>
      <c r="D20" s="68">
        <v>49722</v>
      </c>
      <c r="E20" s="69"/>
      <c r="F20" s="69" t="s">
        <v>589</v>
      </c>
      <c r="G20" s="69"/>
      <c r="H20" s="69"/>
    </row>
    <row r="21" spans="2:16" ht="43.5" x14ac:dyDescent="0.35">
      <c r="B21" s="67" t="s">
        <v>84</v>
      </c>
      <c r="C21" s="71" t="s">
        <v>218</v>
      </c>
      <c r="D21" s="68">
        <v>50000</v>
      </c>
      <c r="E21" s="69"/>
      <c r="F21" s="69" t="s">
        <v>589</v>
      </c>
      <c r="G21" s="69"/>
      <c r="H21" s="69"/>
    </row>
    <row r="22" spans="2:16" ht="29" x14ac:dyDescent="0.35">
      <c r="B22" s="67" t="s">
        <v>85</v>
      </c>
      <c r="C22" s="71" t="s">
        <v>210</v>
      </c>
      <c r="D22" s="68">
        <v>40000</v>
      </c>
      <c r="E22" s="69"/>
      <c r="F22" s="69" t="s">
        <v>589</v>
      </c>
      <c r="G22" s="69"/>
      <c r="H22" s="69"/>
    </row>
    <row r="23" spans="2:16" ht="43.5" x14ac:dyDescent="0.35">
      <c r="B23" s="67" t="s">
        <v>86</v>
      </c>
      <c r="C23" s="71" t="s">
        <v>219</v>
      </c>
      <c r="D23" s="68">
        <v>50000</v>
      </c>
      <c r="E23" s="69"/>
      <c r="F23" s="69" t="s">
        <v>589</v>
      </c>
      <c r="G23" s="69"/>
      <c r="H23" s="69"/>
    </row>
    <row r="24" spans="2:16" x14ac:dyDescent="0.35">
      <c r="B24" s="67" t="s">
        <v>128</v>
      </c>
      <c r="C24" s="72" t="s">
        <v>528</v>
      </c>
      <c r="D24" s="68">
        <v>50000</v>
      </c>
      <c r="E24" s="69" t="str">
        <f>IF(D24&lt;10000.01,"X","")</f>
        <v/>
      </c>
      <c r="F24" s="69" t="str">
        <f>IF(D24&lt;50000.01,"X","")</f>
        <v>X</v>
      </c>
      <c r="G24" s="69" t="str">
        <f>IF(D24&gt;50000,"X"," ")</f>
        <v xml:space="preserve"> </v>
      </c>
      <c r="H24" s="69"/>
    </row>
    <row r="25" spans="2:16" ht="29" x14ac:dyDescent="0.35">
      <c r="B25" s="67" t="s">
        <v>517</v>
      </c>
      <c r="C25" s="71" t="s">
        <v>223</v>
      </c>
      <c r="D25" s="68">
        <v>49635</v>
      </c>
      <c r="E25" s="69"/>
      <c r="F25" s="69" t="s">
        <v>589</v>
      </c>
      <c r="G25" s="69"/>
      <c r="H25" s="69"/>
      <c r="M25" s="38"/>
      <c r="N25" s="38"/>
      <c r="O25" s="38"/>
      <c r="P25" s="38"/>
    </row>
    <row r="26" spans="2:16" ht="29" x14ac:dyDescent="0.35">
      <c r="B26" s="67" t="s">
        <v>72</v>
      </c>
      <c r="C26" s="71" t="s">
        <v>206</v>
      </c>
      <c r="D26" s="68">
        <v>34708</v>
      </c>
      <c r="E26" s="69"/>
      <c r="F26" s="69" t="s">
        <v>589</v>
      </c>
      <c r="G26" s="69"/>
      <c r="H26" s="69"/>
      <c r="M26" s="38"/>
      <c r="N26" s="38"/>
      <c r="O26" s="38"/>
      <c r="P26" s="38"/>
    </row>
    <row r="27" spans="2:16" ht="29" x14ac:dyDescent="0.35">
      <c r="B27" s="67" t="s">
        <v>73</v>
      </c>
      <c r="C27" s="71" t="s">
        <v>207</v>
      </c>
      <c r="D27" s="68">
        <v>49802</v>
      </c>
      <c r="E27" s="69"/>
      <c r="F27" s="69" t="s">
        <v>589</v>
      </c>
      <c r="G27" s="69"/>
      <c r="H27" s="69"/>
      <c r="M27" s="38"/>
      <c r="N27" s="38"/>
      <c r="O27" s="38"/>
      <c r="P27" s="38"/>
    </row>
    <row r="28" spans="2:16" ht="29" x14ac:dyDescent="0.35">
      <c r="B28" s="67" t="s">
        <v>74</v>
      </c>
      <c r="C28" s="71" t="s">
        <v>208</v>
      </c>
      <c r="D28" s="68">
        <v>50000</v>
      </c>
      <c r="E28" s="69"/>
      <c r="F28" s="69" t="s">
        <v>589</v>
      </c>
      <c r="G28" s="69"/>
      <c r="H28" s="69"/>
      <c r="M28" s="38"/>
      <c r="N28" s="38"/>
      <c r="O28" s="38"/>
      <c r="P28" s="38"/>
    </row>
    <row r="29" spans="2:16" x14ac:dyDescent="0.35">
      <c r="B29" s="67" t="s">
        <v>75</v>
      </c>
      <c r="C29" s="71" t="s">
        <v>209</v>
      </c>
      <c r="D29" s="68">
        <v>50000</v>
      </c>
      <c r="E29" s="69"/>
      <c r="F29" s="69" t="s">
        <v>589</v>
      </c>
      <c r="G29" s="69"/>
      <c r="H29" s="69"/>
      <c r="M29" s="38"/>
      <c r="N29" s="38"/>
      <c r="O29" s="38"/>
      <c r="P29" s="38"/>
    </row>
    <row r="30" spans="2:16" ht="43.5" x14ac:dyDescent="0.35">
      <c r="B30" s="67" t="s">
        <v>76</v>
      </c>
      <c r="C30" s="71" t="s">
        <v>210</v>
      </c>
      <c r="D30" s="68">
        <v>38726</v>
      </c>
      <c r="E30" s="69"/>
      <c r="F30" s="69" t="s">
        <v>589</v>
      </c>
      <c r="G30" s="69"/>
      <c r="H30" s="69"/>
      <c r="M30" s="38"/>
      <c r="N30" s="38"/>
      <c r="O30" s="38"/>
      <c r="P30" s="38"/>
    </row>
    <row r="31" spans="2:16" ht="29" x14ac:dyDescent="0.35">
      <c r="B31" s="67" t="s">
        <v>77</v>
      </c>
      <c r="C31" s="71" t="s">
        <v>211</v>
      </c>
      <c r="D31" s="68">
        <v>50000</v>
      </c>
      <c r="E31" s="69"/>
      <c r="F31" s="69" t="s">
        <v>589</v>
      </c>
      <c r="G31" s="69"/>
      <c r="H31" s="69"/>
      <c r="M31" s="38"/>
      <c r="N31" s="38"/>
      <c r="O31" s="38"/>
      <c r="P31" s="38"/>
    </row>
    <row r="32" spans="2:16" ht="29" x14ac:dyDescent="0.35">
      <c r="B32" s="67" t="s">
        <v>78</v>
      </c>
      <c r="C32" s="71" t="s">
        <v>212</v>
      </c>
      <c r="D32" s="68">
        <v>50000</v>
      </c>
      <c r="E32" s="69"/>
      <c r="F32" s="69" t="s">
        <v>589</v>
      </c>
      <c r="G32" s="69"/>
      <c r="H32" s="69"/>
      <c r="M32" s="38"/>
      <c r="N32" s="38"/>
      <c r="O32" s="38"/>
      <c r="P32" s="38"/>
    </row>
    <row r="33" spans="2:16" ht="29" x14ac:dyDescent="0.35">
      <c r="B33" s="67" t="s">
        <v>79</v>
      </c>
      <c r="C33" s="71" t="s">
        <v>213</v>
      </c>
      <c r="D33" s="68">
        <v>50000</v>
      </c>
      <c r="E33" s="69"/>
      <c r="F33" s="69" t="s">
        <v>589</v>
      </c>
      <c r="G33" s="69"/>
      <c r="H33" s="69"/>
      <c r="M33" s="38"/>
      <c r="N33" s="38"/>
      <c r="O33" s="38"/>
      <c r="P33" s="38"/>
    </row>
    <row r="34" spans="2:16" x14ac:dyDescent="0.35">
      <c r="B34" s="44" t="s">
        <v>56</v>
      </c>
      <c r="C34" s="57"/>
      <c r="D34" s="60">
        <f>SUM(D2:D33)</f>
        <v>2912122</v>
      </c>
    </row>
  </sheetData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pane ySplit="1" topLeftCell="A2" activePane="bottomLeft" state="frozen"/>
      <selection activeCell="M142" sqref="M142"/>
      <selection pane="bottomLeft" activeCell="C26" sqref="C26"/>
    </sheetView>
  </sheetViews>
  <sheetFormatPr defaultRowHeight="14.5" x14ac:dyDescent="0.35"/>
  <cols>
    <col min="2" max="3" width="57.1796875" style="42" customWidth="1"/>
    <col min="4" max="4" width="20" style="42" customWidth="1"/>
    <col min="5" max="8" width="9.1796875" style="38"/>
  </cols>
  <sheetData>
    <row r="1" spans="1:8" ht="29" x14ac:dyDescent="0.35">
      <c r="A1" t="s">
        <v>592</v>
      </c>
      <c r="B1" s="9" t="s">
        <v>154</v>
      </c>
      <c r="C1" s="9" t="s">
        <v>156</v>
      </c>
      <c r="D1" s="9" t="s">
        <v>194</v>
      </c>
      <c r="E1" s="35" t="s">
        <v>583</v>
      </c>
      <c r="F1" s="35" t="s">
        <v>582</v>
      </c>
      <c r="G1" s="35" t="s">
        <v>584</v>
      </c>
      <c r="H1" s="36" t="s">
        <v>581</v>
      </c>
    </row>
    <row r="2" spans="1:8" x14ac:dyDescent="0.35">
      <c r="B2" s="33" t="s">
        <v>16</v>
      </c>
      <c r="C2" s="50" t="s">
        <v>173</v>
      </c>
      <c r="D2" s="55">
        <v>463</v>
      </c>
      <c r="E2" s="37" t="s">
        <v>589</v>
      </c>
      <c r="F2" s="37"/>
      <c r="G2" s="37"/>
      <c r="H2" s="37"/>
    </row>
    <row r="3" spans="1:8" x14ac:dyDescent="0.35">
      <c r="B3" s="33" t="s">
        <v>16</v>
      </c>
      <c r="C3" s="50" t="s">
        <v>173</v>
      </c>
      <c r="D3" s="55">
        <v>1750</v>
      </c>
      <c r="E3" s="37" t="s">
        <v>589</v>
      </c>
      <c r="F3" s="37"/>
      <c r="G3" s="37"/>
      <c r="H3" s="37"/>
    </row>
    <row r="4" spans="1:8" x14ac:dyDescent="0.35">
      <c r="B4" s="33" t="s">
        <v>16</v>
      </c>
      <c r="C4" s="50" t="s">
        <v>173</v>
      </c>
      <c r="D4" s="55">
        <v>688</v>
      </c>
      <c r="E4" s="37" t="s">
        <v>589</v>
      </c>
      <c r="F4" s="37"/>
      <c r="G4" s="37"/>
      <c r="H4" s="37"/>
    </row>
    <row r="5" spans="1:8" x14ac:dyDescent="0.35">
      <c r="B5" s="33" t="s">
        <v>16</v>
      </c>
      <c r="C5" s="50" t="s">
        <v>173</v>
      </c>
      <c r="D5" s="55">
        <v>1225</v>
      </c>
      <c r="E5" s="37" t="s">
        <v>589</v>
      </c>
      <c r="F5" s="37"/>
      <c r="G5" s="37"/>
      <c r="H5" s="37"/>
    </row>
    <row r="6" spans="1:8" x14ac:dyDescent="0.35">
      <c r="B6" s="33" t="s">
        <v>16</v>
      </c>
      <c r="C6" s="50" t="s">
        <v>173</v>
      </c>
      <c r="D6" s="55">
        <v>2150</v>
      </c>
      <c r="E6" s="37" t="s">
        <v>589</v>
      </c>
      <c r="F6" s="37"/>
      <c r="G6" s="37"/>
      <c r="H6" s="37"/>
    </row>
    <row r="7" spans="1:8" x14ac:dyDescent="0.35">
      <c r="B7" s="33" t="s">
        <v>16</v>
      </c>
      <c r="C7" s="50" t="s">
        <v>173</v>
      </c>
      <c r="D7" s="55">
        <v>600</v>
      </c>
      <c r="E7" s="37" t="s">
        <v>589</v>
      </c>
      <c r="F7" s="37"/>
      <c r="G7" s="37"/>
      <c r="H7" s="37"/>
    </row>
    <row r="8" spans="1:8" x14ac:dyDescent="0.35">
      <c r="B8" s="33" t="s">
        <v>16</v>
      </c>
      <c r="C8" s="50" t="s">
        <v>173</v>
      </c>
      <c r="D8" s="55">
        <v>850</v>
      </c>
      <c r="E8" s="37" t="s">
        <v>589</v>
      </c>
      <c r="F8" s="37"/>
      <c r="G8" s="37"/>
      <c r="H8" s="37"/>
    </row>
    <row r="9" spans="1:8" x14ac:dyDescent="0.35">
      <c r="B9" s="33" t="s">
        <v>17</v>
      </c>
      <c r="C9" s="50" t="s">
        <v>173</v>
      </c>
      <c r="D9" s="55">
        <v>350</v>
      </c>
      <c r="E9" s="37" t="s">
        <v>589</v>
      </c>
      <c r="F9" s="37"/>
      <c r="G9" s="37"/>
      <c r="H9" s="37"/>
    </row>
    <row r="10" spans="1:8" x14ac:dyDescent="0.35">
      <c r="B10" s="33" t="s">
        <v>17</v>
      </c>
      <c r="C10" s="50" t="s">
        <v>173</v>
      </c>
      <c r="D10" s="55">
        <v>750</v>
      </c>
      <c r="E10" s="37" t="s">
        <v>589</v>
      </c>
      <c r="F10" s="37"/>
      <c r="G10" s="37"/>
      <c r="H10" s="37"/>
    </row>
    <row r="11" spans="1:8" x14ac:dyDescent="0.35">
      <c r="B11" s="33" t="s">
        <v>16</v>
      </c>
      <c r="C11" s="50" t="s">
        <v>173</v>
      </c>
      <c r="D11" s="55">
        <v>925</v>
      </c>
      <c r="E11" s="37" t="s">
        <v>589</v>
      </c>
      <c r="F11" s="37"/>
      <c r="G11" s="37"/>
      <c r="H11" s="37"/>
    </row>
    <row r="12" spans="1:8" x14ac:dyDescent="0.35">
      <c r="B12" s="33" t="s">
        <v>18</v>
      </c>
      <c r="C12" s="50" t="s">
        <v>173</v>
      </c>
      <c r="D12" s="55">
        <v>1250</v>
      </c>
      <c r="E12" s="37" t="s">
        <v>589</v>
      </c>
      <c r="F12" s="37"/>
      <c r="G12" s="37"/>
      <c r="H12" s="37"/>
    </row>
    <row r="13" spans="1:8" x14ac:dyDescent="0.35">
      <c r="B13" s="33" t="s">
        <v>16</v>
      </c>
      <c r="C13" s="50" t="s">
        <v>173</v>
      </c>
      <c r="D13" s="55">
        <v>1100</v>
      </c>
      <c r="E13" s="37" t="s">
        <v>589</v>
      </c>
      <c r="F13" s="37"/>
      <c r="G13" s="37"/>
      <c r="H13" s="37"/>
    </row>
    <row r="14" spans="1:8" x14ac:dyDescent="0.35">
      <c r="B14" s="33" t="s">
        <v>16</v>
      </c>
      <c r="C14" s="50" t="s">
        <v>173</v>
      </c>
      <c r="D14" s="55">
        <v>1025</v>
      </c>
      <c r="E14" s="37" t="s">
        <v>589</v>
      </c>
      <c r="F14" s="37"/>
      <c r="G14" s="37"/>
      <c r="H14" s="37"/>
    </row>
    <row r="15" spans="1:8" x14ac:dyDescent="0.35">
      <c r="B15" s="33" t="s">
        <v>16</v>
      </c>
      <c r="C15" s="50" t="s">
        <v>173</v>
      </c>
      <c r="D15" s="55">
        <v>1625</v>
      </c>
      <c r="E15" s="37" t="s">
        <v>589</v>
      </c>
      <c r="F15" s="37"/>
      <c r="G15" s="37"/>
      <c r="H15" s="37"/>
    </row>
    <row r="16" spans="1:8" x14ac:dyDescent="0.35">
      <c r="B16" s="33" t="s">
        <v>16</v>
      </c>
      <c r="C16" s="50" t="s">
        <v>173</v>
      </c>
      <c r="D16" s="55">
        <v>875</v>
      </c>
      <c r="E16" s="37" t="s">
        <v>589</v>
      </c>
      <c r="F16" s="37"/>
      <c r="G16" s="37"/>
      <c r="H16" s="37"/>
    </row>
    <row r="17" spans="2:8" x14ac:dyDescent="0.35">
      <c r="B17" s="33" t="s">
        <v>16</v>
      </c>
      <c r="C17" s="50" t="s">
        <v>173</v>
      </c>
      <c r="D17" s="55">
        <v>875</v>
      </c>
      <c r="E17" s="37" t="s">
        <v>589</v>
      </c>
      <c r="F17" s="37"/>
      <c r="G17" s="37"/>
      <c r="H17" s="37"/>
    </row>
    <row r="18" spans="2:8" x14ac:dyDescent="0.35">
      <c r="B18" s="33" t="s">
        <v>16</v>
      </c>
      <c r="C18" s="50" t="s">
        <v>173</v>
      </c>
      <c r="D18" s="55">
        <v>375</v>
      </c>
      <c r="E18" s="37" t="s">
        <v>589</v>
      </c>
      <c r="F18" s="37"/>
      <c r="G18" s="37"/>
      <c r="H18" s="37"/>
    </row>
    <row r="19" spans="2:8" x14ac:dyDescent="0.35">
      <c r="B19" s="33" t="s">
        <v>16</v>
      </c>
      <c r="C19" s="50" t="s">
        <v>173</v>
      </c>
      <c r="D19" s="55">
        <v>550</v>
      </c>
      <c r="E19" s="37" t="s">
        <v>589</v>
      </c>
      <c r="F19" s="37"/>
      <c r="G19" s="37"/>
      <c r="H19" s="37"/>
    </row>
    <row r="20" spans="2:8" x14ac:dyDescent="0.35">
      <c r="B20" s="33" t="s">
        <v>16</v>
      </c>
      <c r="C20" s="50" t="s">
        <v>173</v>
      </c>
      <c r="D20" s="55">
        <v>850</v>
      </c>
      <c r="E20" s="37" t="s">
        <v>589</v>
      </c>
      <c r="F20" s="37"/>
      <c r="G20" s="37"/>
      <c r="H20" s="37"/>
    </row>
    <row r="21" spans="2:8" x14ac:dyDescent="0.35">
      <c r="B21" s="33" t="s">
        <v>16</v>
      </c>
      <c r="C21" s="50" t="s">
        <v>173</v>
      </c>
      <c r="D21" s="55">
        <v>725</v>
      </c>
      <c r="E21" s="37" t="s">
        <v>589</v>
      </c>
      <c r="F21" s="37"/>
      <c r="G21" s="37"/>
      <c r="H21" s="37"/>
    </row>
    <row r="22" spans="2:8" x14ac:dyDescent="0.35">
      <c r="B22" s="33" t="s">
        <v>18</v>
      </c>
      <c r="C22" s="50" t="s">
        <v>173</v>
      </c>
      <c r="D22" s="55">
        <v>1250</v>
      </c>
      <c r="E22" s="37" t="s">
        <v>589</v>
      </c>
      <c r="F22" s="37"/>
      <c r="G22" s="37"/>
      <c r="H22" s="37"/>
    </row>
    <row r="23" spans="2:8" x14ac:dyDescent="0.35">
      <c r="B23" s="33" t="s">
        <v>18</v>
      </c>
      <c r="C23" s="50" t="s">
        <v>173</v>
      </c>
      <c r="D23" s="55">
        <v>4625</v>
      </c>
      <c r="E23" s="37" t="s">
        <v>589</v>
      </c>
      <c r="F23" s="37"/>
      <c r="G23" s="37"/>
      <c r="H23" s="37"/>
    </row>
    <row r="24" spans="2:8" x14ac:dyDescent="0.35">
      <c r="B24" s="33" t="s">
        <v>18</v>
      </c>
      <c r="C24" s="50" t="s">
        <v>173</v>
      </c>
      <c r="D24" s="55">
        <v>1550</v>
      </c>
      <c r="E24" s="37" t="s">
        <v>589</v>
      </c>
      <c r="F24" s="37"/>
      <c r="G24" s="37"/>
      <c r="H24" s="37"/>
    </row>
    <row r="25" spans="2:8" x14ac:dyDescent="0.35">
      <c r="B25" s="33" t="s">
        <v>18</v>
      </c>
      <c r="C25" s="50" t="s">
        <v>173</v>
      </c>
      <c r="D25" s="55">
        <v>600</v>
      </c>
      <c r="E25" s="37" t="s">
        <v>589</v>
      </c>
      <c r="F25" s="37"/>
      <c r="G25" s="37"/>
      <c r="H25" s="37"/>
    </row>
    <row r="26" spans="2:8" x14ac:dyDescent="0.35">
      <c r="B26" s="33" t="s">
        <v>18</v>
      </c>
      <c r="C26" s="50" t="s">
        <v>173</v>
      </c>
      <c r="D26" s="55">
        <v>975</v>
      </c>
      <c r="E26" s="37" t="s">
        <v>589</v>
      </c>
      <c r="F26" s="37"/>
      <c r="G26" s="37"/>
      <c r="H26" s="37"/>
    </row>
    <row r="27" spans="2:8" x14ac:dyDescent="0.35">
      <c r="B27" s="33" t="s">
        <v>18</v>
      </c>
      <c r="C27" s="50" t="s">
        <v>173</v>
      </c>
      <c r="D27" s="55">
        <v>825</v>
      </c>
      <c r="E27" s="37" t="s">
        <v>589</v>
      </c>
      <c r="F27" s="37"/>
      <c r="G27" s="37"/>
      <c r="H27" s="37"/>
    </row>
    <row r="28" spans="2:8" x14ac:dyDescent="0.35">
      <c r="B28" s="33" t="s">
        <v>18</v>
      </c>
      <c r="C28" s="50" t="s">
        <v>173</v>
      </c>
      <c r="D28" s="55">
        <v>900</v>
      </c>
      <c r="E28" s="37" t="s">
        <v>589</v>
      </c>
      <c r="F28" s="37"/>
      <c r="G28" s="37"/>
      <c r="H28" s="37"/>
    </row>
    <row r="29" spans="2:8" x14ac:dyDescent="0.35">
      <c r="B29" s="33" t="s">
        <v>18</v>
      </c>
      <c r="C29" s="50" t="s">
        <v>173</v>
      </c>
      <c r="D29" s="55">
        <v>275</v>
      </c>
      <c r="E29" s="37" t="s">
        <v>589</v>
      </c>
      <c r="F29" s="37"/>
      <c r="G29" s="37"/>
      <c r="H29" s="37"/>
    </row>
    <row r="30" spans="2:8" x14ac:dyDescent="0.35">
      <c r="B30" s="33" t="s">
        <v>18</v>
      </c>
      <c r="C30" s="50" t="s">
        <v>173</v>
      </c>
      <c r="D30" s="55">
        <v>425</v>
      </c>
      <c r="E30" s="37" t="s">
        <v>589</v>
      </c>
      <c r="F30" s="37"/>
      <c r="G30" s="37"/>
      <c r="H30" s="37"/>
    </row>
    <row r="31" spans="2:8" x14ac:dyDescent="0.35">
      <c r="B31" s="33" t="s">
        <v>18</v>
      </c>
      <c r="C31" s="50" t="s">
        <v>173</v>
      </c>
      <c r="D31" s="55">
        <v>750</v>
      </c>
      <c r="E31" s="37" t="s">
        <v>589</v>
      </c>
      <c r="F31" s="37"/>
      <c r="G31" s="37"/>
      <c r="H31" s="37"/>
    </row>
    <row r="32" spans="2:8" x14ac:dyDescent="0.35">
      <c r="B32" s="33" t="s">
        <v>18</v>
      </c>
      <c r="C32" s="50" t="s">
        <v>173</v>
      </c>
      <c r="D32" s="55">
        <v>988</v>
      </c>
      <c r="E32" s="37" t="s">
        <v>589</v>
      </c>
      <c r="F32" s="37"/>
      <c r="G32" s="37"/>
      <c r="H32" s="37"/>
    </row>
    <row r="33" spans="2:8" x14ac:dyDescent="0.35">
      <c r="B33" s="33" t="s">
        <v>18</v>
      </c>
      <c r="C33" s="50" t="s">
        <v>173</v>
      </c>
      <c r="D33" s="55">
        <v>300</v>
      </c>
      <c r="E33" s="37" t="s">
        <v>589</v>
      </c>
      <c r="F33" s="37"/>
      <c r="G33" s="37"/>
      <c r="H33" s="37"/>
    </row>
    <row r="34" spans="2:8" x14ac:dyDescent="0.35">
      <c r="B34" s="33" t="s">
        <v>18</v>
      </c>
      <c r="C34" s="50" t="s">
        <v>173</v>
      </c>
      <c r="D34" s="55">
        <v>2000</v>
      </c>
      <c r="E34" s="37" t="s">
        <v>589</v>
      </c>
      <c r="F34" s="37"/>
      <c r="G34" s="37"/>
      <c r="H34" s="37"/>
    </row>
    <row r="35" spans="2:8" x14ac:dyDescent="0.35">
      <c r="B35" s="33" t="s">
        <v>18</v>
      </c>
      <c r="C35" s="50" t="s">
        <v>173</v>
      </c>
      <c r="D35" s="55">
        <v>1125</v>
      </c>
      <c r="E35" s="37" t="s">
        <v>589</v>
      </c>
      <c r="F35" s="37"/>
      <c r="G35" s="37"/>
      <c r="H35" s="37"/>
    </row>
    <row r="36" spans="2:8" x14ac:dyDescent="0.35">
      <c r="B36" s="33" t="s">
        <v>18</v>
      </c>
      <c r="C36" s="50" t="s">
        <v>173</v>
      </c>
      <c r="D36" s="55">
        <v>1525</v>
      </c>
      <c r="E36" s="37" t="s">
        <v>589</v>
      </c>
      <c r="F36" s="37"/>
      <c r="G36" s="37"/>
      <c r="H36" s="37"/>
    </row>
    <row r="37" spans="2:8" x14ac:dyDescent="0.35">
      <c r="B37" s="33" t="s">
        <v>18</v>
      </c>
      <c r="C37" s="50" t="s">
        <v>173</v>
      </c>
      <c r="D37" s="55">
        <v>1088</v>
      </c>
      <c r="E37" s="37" t="s">
        <v>589</v>
      </c>
      <c r="F37" s="37"/>
      <c r="G37" s="37"/>
      <c r="H37" s="37"/>
    </row>
    <row r="38" spans="2:8" x14ac:dyDescent="0.35">
      <c r="B38" s="33" t="s">
        <v>18</v>
      </c>
      <c r="C38" s="50" t="s">
        <v>173</v>
      </c>
      <c r="D38" s="55">
        <v>450</v>
      </c>
      <c r="E38" s="37" t="s">
        <v>589</v>
      </c>
      <c r="F38" s="37"/>
      <c r="G38" s="37"/>
      <c r="H38" s="37"/>
    </row>
    <row r="39" spans="2:8" x14ac:dyDescent="0.35">
      <c r="B39" s="33" t="s">
        <v>18</v>
      </c>
      <c r="C39" s="50" t="s">
        <v>173</v>
      </c>
      <c r="D39" s="55">
        <v>550</v>
      </c>
      <c r="E39" s="37" t="s">
        <v>589</v>
      </c>
      <c r="F39" s="37"/>
      <c r="G39" s="37"/>
      <c r="H39" s="37"/>
    </row>
    <row r="40" spans="2:8" x14ac:dyDescent="0.35">
      <c r="B40" s="33" t="s">
        <v>18</v>
      </c>
      <c r="C40" s="50" t="s">
        <v>173</v>
      </c>
      <c r="D40" s="55">
        <v>700</v>
      </c>
      <c r="E40" s="37" t="s">
        <v>589</v>
      </c>
      <c r="F40" s="37"/>
      <c r="G40" s="37"/>
      <c r="H40" s="37"/>
    </row>
    <row r="41" spans="2:8" x14ac:dyDescent="0.35">
      <c r="B41" s="33" t="s">
        <v>18</v>
      </c>
      <c r="C41" s="50" t="s">
        <v>173</v>
      </c>
      <c r="D41" s="55">
        <v>2113</v>
      </c>
      <c r="E41" s="37" t="s">
        <v>589</v>
      </c>
      <c r="F41" s="37"/>
      <c r="G41" s="37"/>
      <c r="H41" s="37"/>
    </row>
    <row r="42" spans="2:8" x14ac:dyDescent="0.35">
      <c r="B42" s="33" t="s">
        <v>18</v>
      </c>
      <c r="C42" s="50" t="s">
        <v>173</v>
      </c>
      <c r="D42" s="55">
        <v>1025</v>
      </c>
      <c r="E42" s="37" t="s">
        <v>589</v>
      </c>
      <c r="F42" s="37"/>
      <c r="G42" s="37"/>
      <c r="H42" s="37"/>
    </row>
    <row r="43" spans="2:8" x14ac:dyDescent="0.35">
      <c r="B43" s="33" t="s">
        <v>18</v>
      </c>
      <c r="C43" s="50" t="s">
        <v>173</v>
      </c>
      <c r="D43" s="55">
        <v>600</v>
      </c>
      <c r="E43" s="37" t="s">
        <v>589</v>
      </c>
      <c r="F43" s="37"/>
      <c r="G43" s="37"/>
      <c r="H43" s="37"/>
    </row>
    <row r="44" spans="2:8" x14ac:dyDescent="0.35">
      <c r="B44" s="33" t="s">
        <v>18</v>
      </c>
      <c r="C44" s="50" t="s">
        <v>173</v>
      </c>
      <c r="D44" s="55">
        <v>625</v>
      </c>
      <c r="E44" s="37" t="s">
        <v>589</v>
      </c>
      <c r="F44" s="37"/>
      <c r="G44" s="37"/>
      <c r="H44" s="37"/>
    </row>
    <row r="45" spans="2:8" x14ac:dyDescent="0.35">
      <c r="B45" s="33" t="s">
        <v>18</v>
      </c>
      <c r="C45" s="50" t="s">
        <v>173</v>
      </c>
      <c r="D45" s="55">
        <v>500</v>
      </c>
      <c r="E45" s="37" t="s">
        <v>589</v>
      </c>
      <c r="F45" s="37"/>
      <c r="G45" s="37"/>
      <c r="H45" s="37"/>
    </row>
    <row r="46" spans="2:8" x14ac:dyDescent="0.35">
      <c r="B46" s="33" t="s">
        <v>18</v>
      </c>
      <c r="C46" s="50" t="s">
        <v>173</v>
      </c>
      <c r="D46" s="55">
        <v>550</v>
      </c>
      <c r="E46" s="37" t="s">
        <v>589</v>
      </c>
      <c r="F46" s="37"/>
      <c r="G46" s="37"/>
      <c r="H46" s="37"/>
    </row>
    <row r="47" spans="2:8" x14ac:dyDescent="0.35">
      <c r="B47" s="33" t="s">
        <v>18</v>
      </c>
      <c r="C47" s="50" t="s">
        <v>173</v>
      </c>
      <c r="D47" s="55">
        <v>350</v>
      </c>
      <c r="E47" s="37" t="s">
        <v>589</v>
      </c>
      <c r="F47" s="37"/>
      <c r="G47" s="37"/>
      <c r="H47" s="37"/>
    </row>
    <row r="48" spans="2:8" x14ac:dyDescent="0.35">
      <c r="B48" s="33" t="s">
        <v>18</v>
      </c>
      <c r="C48" s="50" t="s">
        <v>173</v>
      </c>
      <c r="D48" s="55">
        <v>363</v>
      </c>
      <c r="E48" s="37" t="s">
        <v>589</v>
      </c>
      <c r="F48" s="37"/>
      <c r="G48" s="37"/>
      <c r="H48" s="37"/>
    </row>
    <row r="49" spans="2:8" x14ac:dyDescent="0.35">
      <c r="B49" s="33" t="s">
        <v>18</v>
      </c>
      <c r="C49" s="50" t="s">
        <v>173</v>
      </c>
      <c r="D49" s="55">
        <v>725</v>
      </c>
      <c r="E49" s="37" t="s">
        <v>589</v>
      </c>
      <c r="F49" s="37"/>
      <c r="G49" s="37"/>
      <c r="H49" s="37"/>
    </row>
    <row r="50" spans="2:8" x14ac:dyDescent="0.35">
      <c r="B50" s="33" t="s">
        <v>18</v>
      </c>
      <c r="C50" s="50" t="s">
        <v>173</v>
      </c>
      <c r="D50" s="55">
        <v>600</v>
      </c>
      <c r="E50" s="37" t="s">
        <v>589</v>
      </c>
      <c r="F50" s="37"/>
      <c r="G50" s="37"/>
      <c r="H50" s="37"/>
    </row>
    <row r="51" spans="2:8" x14ac:dyDescent="0.35">
      <c r="B51" s="33" t="s">
        <v>18</v>
      </c>
      <c r="C51" s="50" t="s">
        <v>173</v>
      </c>
      <c r="D51" s="55">
        <v>713</v>
      </c>
      <c r="E51" s="37" t="s">
        <v>589</v>
      </c>
      <c r="F51" s="37"/>
      <c r="G51" s="37"/>
      <c r="H51" s="37"/>
    </row>
    <row r="52" spans="2:8" x14ac:dyDescent="0.35">
      <c r="B52" s="33" t="s">
        <v>18</v>
      </c>
      <c r="C52" s="50" t="s">
        <v>173</v>
      </c>
      <c r="D52" s="55">
        <v>2100</v>
      </c>
      <c r="E52" s="37" t="s">
        <v>589</v>
      </c>
      <c r="F52" s="37"/>
      <c r="G52" s="37"/>
      <c r="H52" s="37"/>
    </row>
    <row r="53" spans="2:8" x14ac:dyDescent="0.35">
      <c r="B53" s="33" t="s">
        <v>18</v>
      </c>
      <c r="C53" s="50" t="s">
        <v>173</v>
      </c>
      <c r="D53" s="55">
        <v>350</v>
      </c>
      <c r="E53" s="37" t="s">
        <v>589</v>
      </c>
      <c r="F53" s="37"/>
      <c r="G53" s="37"/>
      <c r="H53" s="37"/>
    </row>
    <row r="54" spans="2:8" x14ac:dyDescent="0.35">
      <c r="B54" s="33" t="s">
        <v>18</v>
      </c>
      <c r="C54" s="50" t="s">
        <v>173</v>
      </c>
      <c r="D54" s="55">
        <v>300</v>
      </c>
      <c r="E54" s="37" t="s">
        <v>589</v>
      </c>
      <c r="F54" s="37"/>
      <c r="G54" s="37"/>
      <c r="H54" s="37"/>
    </row>
    <row r="55" spans="2:8" x14ac:dyDescent="0.35">
      <c r="B55" s="33" t="s">
        <v>18</v>
      </c>
      <c r="C55" s="50" t="s">
        <v>173</v>
      </c>
      <c r="D55" s="55">
        <v>450</v>
      </c>
      <c r="E55" s="37" t="s">
        <v>589</v>
      </c>
      <c r="F55" s="37"/>
      <c r="G55" s="37"/>
      <c r="H55" s="37"/>
    </row>
    <row r="56" spans="2:8" x14ac:dyDescent="0.35">
      <c r="B56" s="33" t="s">
        <v>18</v>
      </c>
      <c r="C56" s="50" t="s">
        <v>173</v>
      </c>
      <c r="D56" s="55">
        <v>1975</v>
      </c>
      <c r="E56" s="37" t="s">
        <v>589</v>
      </c>
      <c r="F56" s="37"/>
      <c r="G56" s="37"/>
      <c r="H56" s="37"/>
    </row>
    <row r="57" spans="2:8" x14ac:dyDescent="0.35">
      <c r="B57" s="33" t="s">
        <v>18</v>
      </c>
      <c r="C57" s="50" t="s">
        <v>173</v>
      </c>
      <c r="D57" s="55">
        <v>400</v>
      </c>
      <c r="E57" s="37" t="s">
        <v>589</v>
      </c>
      <c r="F57" s="37"/>
      <c r="G57" s="37"/>
      <c r="H57" s="37"/>
    </row>
    <row r="58" spans="2:8" x14ac:dyDescent="0.35">
      <c r="B58" s="33" t="s">
        <v>18</v>
      </c>
      <c r="C58" s="50" t="s">
        <v>173</v>
      </c>
      <c r="D58" s="55">
        <v>338</v>
      </c>
      <c r="E58" s="37" t="s">
        <v>589</v>
      </c>
      <c r="F58" s="37"/>
      <c r="G58" s="37"/>
      <c r="H58" s="37"/>
    </row>
    <row r="59" spans="2:8" x14ac:dyDescent="0.35">
      <c r="B59" s="33" t="s">
        <v>18</v>
      </c>
      <c r="C59" s="50" t="s">
        <v>173</v>
      </c>
      <c r="D59" s="55">
        <v>450</v>
      </c>
      <c r="E59" s="37" t="s">
        <v>589</v>
      </c>
      <c r="F59" s="37"/>
      <c r="G59" s="37"/>
      <c r="H59" s="37"/>
    </row>
    <row r="60" spans="2:8" x14ac:dyDescent="0.35">
      <c r="B60" s="33" t="s">
        <v>18</v>
      </c>
      <c r="C60" s="50" t="s">
        <v>173</v>
      </c>
      <c r="D60" s="55">
        <v>1150</v>
      </c>
      <c r="E60" s="37" t="s">
        <v>589</v>
      </c>
      <c r="F60" s="37"/>
      <c r="G60" s="37"/>
      <c r="H60" s="37"/>
    </row>
    <row r="61" spans="2:8" x14ac:dyDescent="0.35">
      <c r="B61" s="33" t="s">
        <v>18</v>
      </c>
      <c r="C61" s="50" t="s">
        <v>173</v>
      </c>
      <c r="D61" s="55">
        <v>725</v>
      </c>
      <c r="E61" s="37" t="s">
        <v>589</v>
      </c>
      <c r="F61" s="37"/>
      <c r="G61" s="37"/>
      <c r="H61" s="37"/>
    </row>
    <row r="62" spans="2:8" x14ac:dyDescent="0.35">
      <c r="B62" s="33" t="s">
        <v>18</v>
      </c>
      <c r="C62" s="50" t="s">
        <v>173</v>
      </c>
      <c r="D62" s="55">
        <v>1875</v>
      </c>
      <c r="E62" s="37" t="s">
        <v>589</v>
      </c>
      <c r="F62" s="37"/>
      <c r="G62" s="37"/>
      <c r="H62" s="37"/>
    </row>
    <row r="63" spans="2:8" x14ac:dyDescent="0.35">
      <c r="B63" s="33" t="s">
        <v>18</v>
      </c>
      <c r="C63" s="50" t="s">
        <v>173</v>
      </c>
      <c r="D63" s="55">
        <v>738</v>
      </c>
      <c r="E63" s="37" t="s">
        <v>589</v>
      </c>
      <c r="F63" s="37"/>
      <c r="G63" s="37"/>
      <c r="H63" s="37"/>
    </row>
    <row r="64" spans="2:8" x14ac:dyDescent="0.35">
      <c r="B64" s="33" t="s">
        <v>18</v>
      </c>
      <c r="C64" s="50" t="s">
        <v>173</v>
      </c>
      <c r="D64" s="55">
        <v>625</v>
      </c>
      <c r="E64" s="37" t="s">
        <v>589</v>
      </c>
      <c r="F64" s="37"/>
      <c r="G64" s="37"/>
      <c r="H64" s="37"/>
    </row>
    <row r="65" spans="2:8" x14ac:dyDescent="0.35">
      <c r="B65" s="33" t="s">
        <v>18</v>
      </c>
      <c r="C65" s="50" t="s">
        <v>173</v>
      </c>
      <c r="D65" s="55">
        <v>425</v>
      </c>
      <c r="E65" s="37" t="s">
        <v>589</v>
      </c>
      <c r="F65" s="37"/>
      <c r="G65" s="37"/>
      <c r="H65" s="37"/>
    </row>
    <row r="66" spans="2:8" x14ac:dyDescent="0.35">
      <c r="B66" s="33" t="s">
        <v>18</v>
      </c>
      <c r="C66" s="50" t="s">
        <v>173</v>
      </c>
      <c r="D66" s="55">
        <v>250</v>
      </c>
      <c r="E66" s="37" t="s">
        <v>589</v>
      </c>
      <c r="F66" s="37"/>
      <c r="G66" s="37"/>
      <c r="H66" s="37"/>
    </row>
    <row r="67" spans="2:8" x14ac:dyDescent="0.35">
      <c r="B67" s="33" t="s">
        <v>18</v>
      </c>
      <c r="C67" s="50" t="s">
        <v>173</v>
      </c>
      <c r="D67" s="55">
        <v>1000</v>
      </c>
      <c r="E67" s="37" t="s">
        <v>589</v>
      </c>
      <c r="F67" s="37"/>
      <c r="G67" s="37"/>
      <c r="H67" s="37"/>
    </row>
    <row r="68" spans="2:8" x14ac:dyDescent="0.35">
      <c r="B68" s="33" t="s">
        <v>18</v>
      </c>
      <c r="C68" s="50" t="s">
        <v>173</v>
      </c>
      <c r="D68" s="55">
        <v>575</v>
      </c>
      <c r="E68" s="37" t="s">
        <v>589</v>
      </c>
      <c r="F68" s="37"/>
      <c r="G68" s="37"/>
      <c r="H68" s="37"/>
    </row>
    <row r="69" spans="2:8" x14ac:dyDescent="0.35">
      <c r="B69" s="33" t="s">
        <v>18</v>
      </c>
      <c r="C69" s="50" t="s">
        <v>173</v>
      </c>
      <c r="D69" s="55">
        <v>1025</v>
      </c>
      <c r="E69" s="37" t="s">
        <v>589</v>
      </c>
      <c r="F69" s="37"/>
      <c r="G69" s="37"/>
      <c r="H69" s="37"/>
    </row>
    <row r="70" spans="2:8" x14ac:dyDescent="0.35">
      <c r="B70" s="33" t="s">
        <v>18</v>
      </c>
      <c r="C70" s="50" t="s">
        <v>173</v>
      </c>
      <c r="D70" s="55">
        <v>1025</v>
      </c>
      <c r="E70" s="37" t="s">
        <v>589</v>
      </c>
      <c r="F70" s="37"/>
      <c r="G70" s="37"/>
      <c r="H70" s="37"/>
    </row>
    <row r="71" spans="2:8" x14ac:dyDescent="0.35">
      <c r="B71" s="33" t="s">
        <v>18</v>
      </c>
      <c r="C71" s="50" t="s">
        <v>173</v>
      </c>
      <c r="D71" s="55">
        <v>375</v>
      </c>
      <c r="E71" s="37" t="s">
        <v>589</v>
      </c>
      <c r="F71" s="37"/>
      <c r="G71" s="37"/>
      <c r="H71" s="37"/>
    </row>
    <row r="72" spans="2:8" x14ac:dyDescent="0.35">
      <c r="B72" s="33" t="s">
        <v>18</v>
      </c>
      <c r="C72" s="50" t="s">
        <v>173</v>
      </c>
      <c r="D72" s="55">
        <v>800</v>
      </c>
      <c r="E72" s="37" t="s">
        <v>589</v>
      </c>
      <c r="F72" s="37"/>
      <c r="G72" s="37"/>
      <c r="H72" s="37"/>
    </row>
    <row r="73" spans="2:8" x14ac:dyDescent="0.35">
      <c r="B73" s="33" t="s">
        <v>18</v>
      </c>
      <c r="C73" s="50" t="s">
        <v>173</v>
      </c>
      <c r="D73" s="55">
        <v>700</v>
      </c>
      <c r="E73" s="37" t="s">
        <v>589</v>
      </c>
      <c r="F73" s="37"/>
      <c r="G73" s="37"/>
      <c r="H73" s="37"/>
    </row>
    <row r="74" spans="2:8" x14ac:dyDescent="0.35">
      <c r="B74" s="33" t="s">
        <v>18</v>
      </c>
      <c r="C74" s="50" t="s">
        <v>173</v>
      </c>
      <c r="D74" s="55">
        <v>1000</v>
      </c>
      <c r="E74" s="37" t="s">
        <v>589</v>
      </c>
      <c r="F74" s="37"/>
      <c r="G74" s="37"/>
      <c r="H74" s="37"/>
    </row>
    <row r="75" spans="2:8" x14ac:dyDescent="0.35">
      <c r="B75" s="33" t="s">
        <v>18</v>
      </c>
      <c r="C75" s="50" t="s">
        <v>173</v>
      </c>
      <c r="D75" s="55">
        <v>403</v>
      </c>
      <c r="E75" s="37" t="s">
        <v>589</v>
      </c>
      <c r="F75" s="37"/>
      <c r="G75" s="37"/>
      <c r="H75" s="37"/>
    </row>
    <row r="76" spans="2:8" x14ac:dyDescent="0.35">
      <c r="B76" s="33" t="s">
        <v>18</v>
      </c>
      <c r="C76" s="50" t="s">
        <v>173</v>
      </c>
      <c r="D76" s="55">
        <v>875</v>
      </c>
      <c r="E76" s="37" t="s">
        <v>589</v>
      </c>
      <c r="F76" s="37"/>
      <c r="G76" s="37"/>
      <c r="H76" s="37"/>
    </row>
    <row r="77" spans="2:8" x14ac:dyDescent="0.35">
      <c r="B77" s="33" t="s">
        <v>18</v>
      </c>
      <c r="C77" s="50" t="s">
        <v>173</v>
      </c>
      <c r="D77" s="55">
        <v>850</v>
      </c>
      <c r="E77" s="37" t="s">
        <v>589</v>
      </c>
      <c r="F77" s="37"/>
      <c r="G77" s="37"/>
      <c r="H77" s="37"/>
    </row>
    <row r="78" spans="2:8" x14ac:dyDescent="0.35">
      <c r="B78" s="33" t="s">
        <v>18</v>
      </c>
      <c r="C78" s="50" t="s">
        <v>173</v>
      </c>
      <c r="D78" s="55">
        <v>2950</v>
      </c>
      <c r="E78" s="37" t="s">
        <v>589</v>
      </c>
      <c r="F78" s="37"/>
      <c r="G78" s="37"/>
      <c r="H78" s="37"/>
    </row>
    <row r="79" spans="2:8" x14ac:dyDescent="0.35">
      <c r="B79" s="33" t="s">
        <v>18</v>
      </c>
      <c r="C79" s="50" t="s">
        <v>173</v>
      </c>
      <c r="D79" s="55">
        <v>563</v>
      </c>
      <c r="E79" s="37" t="s">
        <v>589</v>
      </c>
      <c r="F79" s="37"/>
      <c r="G79" s="37"/>
      <c r="H79" s="37"/>
    </row>
    <row r="80" spans="2:8" x14ac:dyDescent="0.35">
      <c r="B80" s="33" t="s">
        <v>18</v>
      </c>
      <c r="C80" s="50" t="s">
        <v>173</v>
      </c>
      <c r="D80" s="55">
        <v>313</v>
      </c>
      <c r="E80" s="37" t="s">
        <v>589</v>
      </c>
      <c r="F80" s="37"/>
      <c r="G80" s="37"/>
      <c r="H80" s="37"/>
    </row>
    <row r="81" spans="2:8" x14ac:dyDescent="0.35">
      <c r="B81" s="33" t="s">
        <v>18</v>
      </c>
      <c r="C81" s="50" t="s">
        <v>173</v>
      </c>
      <c r="D81" s="55">
        <v>375</v>
      </c>
      <c r="E81" s="37" t="s">
        <v>589</v>
      </c>
      <c r="F81" s="37"/>
      <c r="G81" s="37"/>
      <c r="H81" s="37"/>
    </row>
    <row r="82" spans="2:8" x14ac:dyDescent="0.35">
      <c r="B82" s="33" t="s">
        <v>18</v>
      </c>
      <c r="C82" s="50" t="s">
        <v>173</v>
      </c>
      <c r="D82" s="55">
        <v>450</v>
      </c>
      <c r="E82" s="37" t="s">
        <v>589</v>
      </c>
      <c r="F82" s="37"/>
      <c r="G82" s="37"/>
      <c r="H82" s="37"/>
    </row>
    <row r="83" spans="2:8" x14ac:dyDescent="0.35">
      <c r="B83" s="33" t="s">
        <v>18</v>
      </c>
      <c r="C83" s="50" t="s">
        <v>173</v>
      </c>
      <c r="D83" s="55">
        <v>950</v>
      </c>
      <c r="E83" s="37" t="s">
        <v>589</v>
      </c>
      <c r="F83" s="37"/>
      <c r="G83" s="37"/>
      <c r="H83" s="37"/>
    </row>
    <row r="84" spans="2:8" x14ac:dyDescent="0.35">
      <c r="B84" s="33" t="s">
        <v>18</v>
      </c>
      <c r="C84" s="50" t="s">
        <v>173</v>
      </c>
      <c r="D84" s="55">
        <v>1650</v>
      </c>
      <c r="E84" s="37" t="s">
        <v>589</v>
      </c>
      <c r="F84" s="37"/>
      <c r="G84" s="37"/>
      <c r="H84" s="37"/>
    </row>
    <row r="85" spans="2:8" x14ac:dyDescent="0.35">
      <c r="B85" s="33" t="s">
        <v>16</v>
      </c>
      <c r="C85" s="50" t="s">
        <v>173</v>
      </c>
      <c r="D85" s="55">
        <v>1075</v>
      </c>
      <c r="E85" s="37" t="s">
        <v>589</v>
      </c>
      <c r="F85" s="37"/>
      <c r="G85" s="37"/>
      <c r="H85" s="37"/>
    </row>
    <row r="86" spans="2:8" x14ac:dyDescent="0.35">
      <c r="B86" s="33" t="s">
        <v>18</v>
      </c>
      <c r="C86" s="50" t="s">
        <v>173</v>
      </c>
      <c r="D86" s="55">
        <v>688</v>
      </c>
      <c r="E86" s="37" t="s">
        <v>589</v>
      </c>
      <c r="F86" s="37"/>
      <c r="G86" s="37"/>
      <c r="H86" s="37"/>
    </row>
    <row r="87" spans="2:8" x14ac:dyDescent="0.35">
      <c r="B87" s="33" t="s">
        <v>16</v>
      </c>
      <c r="C87" s="50" t="s">
        <v>173</v>
      </c>
      <c r="D87" s="55">
        <v>1875</v>
      </c>
      <c r="E87" s="37" t="s">
        <v>589</v>
      </c>
      <c r="F87" s="37"/>
      <c r="G87" s="37"/>
      <c r="H87" s="37"/>
    </row>
    <row r="88" spans="2:8" x14ac:dyDescent="0.35">
      <c r="B88" s="33" t="s">
        <v>18</v>
      </c>
      <c r="C88" s="50" t="s">
        <v>173</v>
      </c>
      <c r="D88" s="55">
        <v>375</v>
      </c>
      <c r="E88" s="37" t="s">
        <v>589</v>
      </c>
      <c r="F88" s="37"/>
      <c r="G88" s="37"/>
      <c r="H88" s="37"/>
    </row>
    <row r="89" spans="2:8" x14ac:dyDescent="0.35">
      <c r="B89" s="33" t="s">
        <v>18</v>
      </c>
      <c r="C89" s="50" t="s">
        <v>173</v>
      </c>
      <c r="D89" s="55">
        <v>875</v>
      </c>
      <c r="E89" s="37" t="s">
        <v>589</v>
      </c>
      <c r="F89" s="37"/>
      <c r="G89" s="37"/>
      <c r="H89" s="37"/>
    </row>
    <row r="90" spans="2:8" x14ac:dyDescent="0.35">
      <c r="B90" s="33" t="s">
        <v>18</v>
      </c>
      <c r="C90" s="50" t="s">
        <v>173</v>
      </c>
      <c r="D90" s="55">
        <v>1488</v>
      </c>
      <c r="E90" s="37" t="s">
        <v>589</v>
      </c>
      <c r="F90" s="37"/>
      <c r="G90" s="37"/>
      <c r="H90" s="37"/>
    </row>
    <row r="91" spans="2:8" x14ac:dyDescent="0.35">
      <c r="B91" s="33" t="s">
        <v>18</v>
      </c>
      <c r="C91" s="50" t="s">
        <v>173</v>
      </c>
      <c r="D91" s="55">
        <v>255</v>
      </c>
      <c r="E91" s="37" t="s">
        <v>589</v>
      </c>
      <c r="F91" s="37"/>
      <c r="G91" s="37"/>
      <c r="H91" s="37"/>
    </row>
    <row r="92" spans="2:8" x14ac:dyDescent="0.35">
      <c r="B92" s="33" t="s">
        <v>18</v>
      </c>
      <c r="C92" s="50" t="s">
        <v>173</v>
      </c>
      <c r="D92" s="55">
        <v>938</v>
      </c>
      <c r="E92" s="37" t="s">
        <v>589</v>
      </c>
      <c r="F92" s="37"/>
      <c r="G92" s="37"/>
      <c r="H92" s="37"/>
    </row>
    <row r="93" spans="2:8" x14ac:dyDescent="0.35">
      <c r="B93" s="33" t="s">
        <v>16</v>
      </c>
      <c r="C93" s="50" t="s">
        <v>173</v>
      </c>
      <c r="D93" s="55">
        <v>538</v>
      </c>
      <c r="E93" s="37" t="s">
        <v>589</v>
      </c>
      <c r="F93" s="37"/>
      <c r="G93" s="37"/>
      <c r="H93" s="37"/>
    </row>
    <row r="94" spans="2:8" x14ac:dyDescent="0.35">
      <c r="B94" s="33" t="s">
        <v>18</v>
      </c>
      <c r="C94" s="50" t="s">
        <v>173</v>
      </c>
      <c r="D94" s="55">
        <v>625</v>
      </c>
      <c r="E94" s="37" t="s">
        <v>589</v>
      </c>
      <c r="F94" s="37"/>
      <c r="G94" s="37"/>
      <c r="H94" s="37"/>
    </row>
    <row r="95" spans="2:8" x14ac:dyDescent="0.35">
      <c r="B95" s="33" t="s">
        <v>18</v>
      </c>
      <c r="C95" s="50" t="s">
        <v>173</v>
      </c>
      <c r="D95" s="55">
        <v>1700</v>
      </c>
      <c r="E95" s="37" t="s">
        <v>589</v>
      </c>
      <c r="F95" s="37"/>
      <c r="G95" s="37"/>
      <c r="H95" s="37"/>
    </row>
    <row r="96" spans="2:8" x14ac:dyDescent="0.35">
      <c r="B96" s="33" t="s">
        <v>18</v>
      </c>
      <c r="C96" s="50" t="s">
        <v>173</v>
      </c>
      <c r="D96" s="55">
        <v>1500</v>
      </c>
      <c r="E96" s="37" t="s">
        <v>589</v>
      </c>
      <c r="F96" s="37"/>
      <c r="G96" s="37"/>
      <c r="H96" s="37"/>
    </row>
    <row r="97" spans="2:8" x14ac:dyDescent="0.35">
      <c r="B97" s="33" t="s">
        <v>16</v>
      </c>
      <c r="C97" s="50" t="s">
        <v>173</v>
      </c>
      <c r="D97" s="55">
        <v>488</v>
      </c>
      <c r="E97" s="37" t="s">
        <v>589</v>
      </c>
      <c r="F97" s="37"/>
      <c r="G97" s="37"/>
      <c r="H97" s="37"/>
    </row>
    <row r="98" spans="2:8" x14ac:dyDescent="0.35">
      <c r="B98" s="33" t="s">
        <v>18</v>
      </c>
      <c r="C98" s="50" t="s">
        <v>173</v>
      </c>
      <c r="D98" s="55">
        <v>507</v>
      </c>
      <c r="E98" s="37" t="s">
        <v>589</v>
      </c>
      <c r="F98" s="37"/>
      <c r="G98" s="37"/>
      <c r="H98" s="37"/>
    </row>
    <row r="99" spans="2:8" x14ac:dyDescent="0.35">
      <c r="B99" s="33" t="s">
        <v>18</v>
      </c>
      <c r="C99" s="50" t="s">
        <v>173</v>
      </c>
      <c r="D99" s="55">
        <v>2500</v>
      </c>
      <c r="E99" s="37" t="s">
        <v>589</v>
      </c>
      <c r="F99" s="37"/>
      <c r="G99" s="37"/>
      <c r="H99" s="37"/>
    </row>
    <row r="100" spans="2:8" x14ac:dyDescent="0.35">
      <c r="B100" s="33" t="s">
        <v>16</v>
      </c>
      <c r="C100" s="50" t="s">
        <v>173</v>
      </c>
      <c r="D100" s="55">
        <v>1625</v>
      </c>
      <c r="E100" s="37" t="s">
        <v>589</v>
      </c>
      <c r="F100" s="37"/>
      <c r="G100" s="37"/>
      <c r="H100" s="37"/>
    </row>
    <row r="101" spans="2:8" x14ac:dyDescent="0.35">
      <c r="B101" s="33" t="s">
        <v>18</v>
      </c>
      <c r="C101" s="50" t="s">
        <v>173</v>
      </c>
      <c r="D101" s="55">
        <v>463</v>
      </c>
      <c r="E101" s="37" t="s">
        <v>589</v>
      </c>
      <c r="F101" s="37"/>
      <c r="G101" s="37"/>
      <c r="H101" s="37"/>
    </row>
    <row r="102" spans="2:8" x14ac:dyDescent="0.35">
      <c r="B102" s="33" t="s">
        <v>16</v>
      </c>
      <c r="C102" s="50" t="s">
        <v>173</v>
      </c>
      <c r="D102" s="55">
        <v>1638</v>
      </c>
      <c r="E102" s="37" t="s">
        <v>589</v>
      </c>
      <c r="F102" s="37"/>
      <c r="G102" s="37"/>
      <c r="H102" s="37"/>
    </row>
    <row r="103" spans="2:8" x14ac:dyDescent="0.35">
      <c r="B103" s="33" t="s">
        <v>18</v>
      </c>
      <c r="C103" s="50" t="s">
        <v>173</v>
      </c>
      <c r="D103" s="55">
        <v>500</v>
      </c>
      <c r="E103" s="37" t="s">
        <v>589</v>
      </c>
      <c r="F103" s="37"/>
      <c r="G103" s="37"/>
      <c r="H103" s="37"/>
    </row>
    <row r="104" spans="2:8" x14ac:dyDescent="0.35">
      <c r="B104" s="33" t="s">
        <v>18</v>
      </c>
      <c r="C104" s="50" t="s">
        <v>173</v>
      </c>
      <c r="D104" s="55">
        <v>375</v>
      </c>
      <c r="E104" s="37" t="s">
        <v>589</v>
      </c>
      <c r="F104" s="37"/>
      <c r="G104" s="37"/>
      <c r="H104" s="37"/>
    </row>
    <row r="105" spans="2:8" x14ac:dyDescent="0.35">
      <c r="B105" s="33" t="s">
        <v>18</v>
      </c>
      <c r="C105" s="50" t="s">
        <v>173</v>
      </c>
      <c r="D105" s="55">
        <v>475</v>
      </c>
      <c r="E105" s="37" t="s">
        <v>589</v>
      </c>
      <c r="F105" s="37"/>
      <c r="G105" s="37"/>
      <c r="H105" s="37"/>
    </row>
    <row r="106" spans="2:8" x14ac:dyDescent="0.35">
      <c r="B106" s="33" t="s">
        <v>18</v>
      </c>
      <c r="C106" s="50" t="s">
        <v>173</v>
      </c>
      <c r="D106" s="55">
        <v>313</v>
      </c>
      <c r="E106" s="37" t="s">
        <v>589</v>
      </c>
      <c r="F106" s="37"/>
      <c r="G106" s="37"/>
      <c r="H106" s="37"/>
    </row>
    <row r="107" spans="2:8" x14ac:dyDescent="0.35">
      <c r="B107" s="33" t="s">
        <v>18</v>
      </c>
      <c r="C107" s="50" t="s">
        <v>173</v>
      </c>
      <c r="D107" s="55">
        <v>300</v>
      </c>
      <c r="E107" s="37" t="s">
        <v>589</v>
      </c>
      <c r="F107" s="37"/>
      <c r="G107" s="37"/>
      <c r="H107" s="37"/>
    </row>
    <row r="108" spans="2:8" x14ac:dyDescent="0.35">
      <c r="B108" s="33" t="s">
        <v>18</v>
      </c>
      <c r="C108" s="50" t="s">
        <v>173</v>
      </c>
      <c r="D108" s="55">
        <v>788</v>
      </c>
      <c r="E108" s="37" t="s">
        <v>589</v>
      </c>
      <c r="F108" s="37"/>
      <c r="G108" s="37"/>
      <c r="H108" s="37"/>
    </row>
    <row r="109" spans="2:8" x14ac:dyDescent="0.35">
      <c r="B109" s="33" t="s">
        <v>18</v>
      </c>
      <c r="C109" s="50" t="s">
        <v>173</v>
      </c>
      <c r="D109" s="55">
        <v>850</v>
      </c>
      <c r="E109" s="37" t="s">
        <v>589</v>
      </c>
      <c r="F109" s="37"/>
      <c r="G109" s="37"/>
      <c r="H109" s="37"/>
    </row>
    <row r="110" spans="2:8" x14ac:dyDescent="0.35">
      <c r="B110" s="33" t="s">
        <v>16</v>
      </c>
      <c r="C110" s="50" t="s">
        <v>173</v>
      </c>
      <c r="D110" s="55">
        <v>675</v>
      </c>
      <c r="E110" s="37" t="s">
        <v>589</v>
      </c>
      <c r="F110" s="37"/>
      <c r="G110" s="37"/>
      <c r="H110" s="37"/>
    </row>
    <row r="111" spans="2:8" x14ac:dyDescent="0.35">
      <c r="B111" s="33" t="s">
        <v>18</v>
      </c>
      <c r="C111" s="50" t="s">
        <v>173</v>
      </c>
      <c r="D111" s="55">
        <v>600</v>
      </c>
      <c r="E111" s="37" t="s">
        <v>589</v>
      </c>
      <c r="F111" s="37"/>
      <c r="G111" s="37"/>
      <c r="H111" s="37"/>
    </row>
    <row r="112" spans="2:8" x14ac:dyDescent="0.35">
      <c r="B112" s="33" t="s">
        <v>18</v>
      </c>
      <c r="C112" s="50" t="s">
        <v>173</v>
      </c>
      <c r="D112" s="55">
        <v>500</v>
      </c>
      <c r="E112" s="37" t="s">
        <v>589</v>
      </c>
      <c r="F112" s="37"/>
      <c r="G112" s="37"/>
      <c r="H112" s="37"/>
    </row>
    <row r="113" spans="2:8" x14ac:dyDescent="0.35">
      <c r="B113" s="33" t="s">
        <v>16</v>
      </c>
      <c r="C113" s="50" t="s">
        <v>173</v>
      </c>
      <c r="D113" s="55">
        <v>963</v>
      </c>
      <c r="E113" s="37" t="s">
        <v>589</v>
      </c>
      <c r="F113" s="37"/>
      <c r="G113" s="37"/>
      <c r="H113" s="37"/>
    </row>
    <row r="114" spans="2:8" x14ac:dyDescent="0.35">
      <c r="B114" s="33" t="s">
        <v>18</v>
      </c>
      <c r="C114" s="50" t="s">
        <v>173</v>
      </c>
      <c r="D114" s="55">
        <v>800</v>
      </c>
      <c r="E114" s="37" t="s">
        <v>589</v>
      </c>
      <c r="F114" s="37"/>
      <c r="G114" s="37"/>
      <c r="H114" s="37"/>
    </row>
    <row r="115" spans="2:8" x14ac:dyDescent="0.35">
      <c r="B115" s="33" t="s">
        <v>18</v>
      </c>
      <c r="C115" s="50" t="s">
        <v>173</v>
      </c>
      <c r="D115" s="55">
        <v>863</v>
      </c>
      <c r="E115" s="37" t="s">
        <v>589</v>
      </c>
      <c r="F115" s="37"/>
      <c r="G115" s="37"/>
      <c r="H115" s="37"/>
    </row>
    <row r="116" spans="2:8" x14ac:dyDescent="0.35">
      <c r="B116" s="33" t="s">
        <v>18</v>
      </c>
      <c r="C116" s="50" t="s">
        <v>173</v>
      </c>
      <c r="D116" s="55">
        <v>863</v>
      </c>
      <c r="E116" s="37" t="s">
        <v>589</v>
      </c>
      <c r="F116" s="37"/>
      <c r="G116" s="37"/>
      <c r="H116" s="37"/>
    </row>
    <row r="117" spans="2:8" x14ac:dyDescent="0.35">
      <c r="B117" s="33" t="s">
        <v>18</v>
      </c>
      <c r="C117" s="50" t="s">
        <v>173</v>
      </c>
      <c r="D117" s="55">
        <v>275</v>
      </c>
      <c r="E117" s="37" t="s">
        <v>589</v>
      </c>
      <c r="F117" s="37"/>
      <c r="G117" s="37"/>
      <c r="H117" s="37"/>
    </row>
    <row r="118" spans="2:8" x14ac:dyDescent="0.35">
      <c r="B118" s="33" t="s">
        <v>16</v>
      </c>
      <c r="C118" s="50" t="s">
        <v>173</v>
      </c>
      <c r="D118" s="55">
        <v>1150</v>
      </c>
      <c r="E118" s="37" t="s">
        <v>589</v>
      </c>
      <c r="F118" s="37"/>
      <c r="G118" s="37"/>
      <c r="H118" s="37"/>
    </row>
    <row r="119" spans="2:8" x14ac:dyDescent="0.35">
      <c r="B119" s="33" t="s">
        <v>16</v>
      </c>
      <c r="C119" s="50" t="s">
        <v>173</v>
      </c>
      <c r="D119" s="55">
        <v>338</v>
      </c>
      <c r="E119" s="37" t="s">
        <v>589</v>
      </c>
      <c r="F119" s="37"/>
      <c r="G119" s="37"/>
      <c r="H119" s="37"/>
    </row>
    <row r="120" spans="2:8" x14ac:dyDescent="0.35">
      <c r="B120" s="33" t="s">
        <v>16</v>
      </c>
      <c r="C120" s="50" t="s">
        <v>173</v>
      </c>
      <c r="D120" s="55">
        <v>250</v>
      </c>
      <c r="E120" s="37" t="s">
        <v>589</v>
      </c>
      <c r="F120" s="37"/>
      <c r="G120" s="37"/>
      <c r="H120" s="37"/>
    </row>
    <row r="121" spans="2:8" x14ac:dyDescent="0.35">
      <c r="B121" s="33" t="s">
        <v>16</v>
      </c>
      <c r="C121" s="50" t="s">
        <v>173</v>
      </c>
      <c r="D121" s="55">
        <v>1088</v>
      </c>
      <c r="E121" s="37" t="s">
        <v>589</v>
      </c>
      <c r="F121" s="37"/>
      <c r="G121" s="37"/>
      <c r="H121" s="37"/>
    </row>
    <row r="122" spans="2:8" x14ac:dyDescent="0.35">
      <c r="B122" s="33" t="s">
        <v>16</v>
      </c>
      <c r="C122" s="50" t="s">
        <v>173</v>
      </c>
      <c r="D122" s="55">
        <v>250</v>
      </c>
      <c r="E122" s="37" t="s">
        <v>589</v>
      </c>
      <c r="F122" s="37"/>
      <c r="G122" s="37"/>
      <c r="H122" s="37"/>
    </row>
    <row r="123" spans="2:8" x14ac:dyDescent="0.35">
      <c r="B123" s="33" t="s">
        <v>16</v>
      </c>
      <c r="C123" s="50" t="s">
        <v>173</v>
      </c>
      <c r="D123" s="55">
        <v>400</v>
      </c>
      <c r="E123" s="37" t="s">
        <v>589</v>
      </c>
      <c r="F123" s="37"/>
      <c r="G123" s="37"/>
      <c r="H123" s="37"/>
    </row>
    <row r="124" spans="2:8" x14ac:dyDescent="0.35">
      <c r="B124" s="33" t="s">
        <v>16</v>
      </c>
      <c r="C124" s="50" t="s">
        <v>173</v>
      </c>
      <c r="D124" s="55">
        <v>625</v>
      </c>
      <c r="E124" s="37" t="s">
        <v>589</v>
      </c>
      <c r="F124" s="37"/>
      <c r="G124" s="37"/>
      <c r="H124" s="37"/>
    </row>
    <row r="125" spans="2:8" x14ac:dyDescent="0.35">
      <c r="B125" s="33" t="s">
        <v>18</v>
      </c>
      <c r="C125" s="50" t="s">
        <v>173</v>
      </c>
      <c r="D125" s="55">
        <v>1100</v>
      </c>
      <c r="E125" s="37" t="s">
        <v>589</v>
      </c>
      <c r="F125" s="37"/>
      <c r="G125" s="37"/>
      <c r="H125" s="37"/>
    </row>
    <row r="126" spans="2:8" x14ac:dyDescent="0.35">
      <c r="B126" s="33" t="s">
        <v>18</v>
      </c>
      <c r="C126" s="50" t="s">
        <v>173</v>
      </c>
      <c r="D126" s="55">
        <v>475</v>
      </c>
      <c r="E126" s="37" t="s">
        <v>589</v>
      </c>
      <c r="F126" s="37"/>
      <c r="G126" s="37"/>
      <c r="H126" s="37"/>
    </row>
    <row r="127" spans="2:8" x14ac:dyDescent="0.35">
      <c r="B127" s="33" t="s">
        <v>16</v>
      </c>
      <c r="C127" s="50" t="s">
        <v>173</v>
      </c>
      <c r="D127" s="55">
        <v>600</v>
      </c>
      <c r="E127" s="37" t="s">
        <v>589</v>
      </c>
      <c r="F127" s="37"/>
      <c r="G127" s="37"/>
      <c r="H127" s="37"/>
    </row>
    <row r="128" spans="2:8" x14ac:dyDescent="0.35">
      <c r="B128" s="33" t="s">
        <v>16</v>
      </c>
      <c r="C128" s="50" t="s">
        <v>173</v>
      </c>
      <c r="D128" s="55">
        <v>325</v>
      </c>
      <c r="E128" s="37" t="s">
        <v>589</v>
      </c>
      <c r="F128" s="37"/>
      <c r="G128" s="37"/>
      <c r="H128" s="37"/>
    </row>
    <row r="129" spans="2:8" x14ac:dyDescent="0.35">
      <c r="B129" s="33" t="s">
        <v>16</v>
      </c>
      <c r="C129" s="50" t="s">
        <v>173</v>
      </c>
      <c r="D129" s="55">
        <v>625</v>
      </c>
      <c r="E129" s="37" t="s">
        <v>589</v>
      </c>
      <c r="F129" s="37"/>
      <c r="G129" s="37"/>
      <c r="H129" s="37"/>
    </row>
    <row r="130" spans="2:8" x14ac:dyDescent="0.35">
      <c r="B130" s="33" t="s">
        <v>16</v>
      </c>
      <c r="C130" s="50" t="s">
        <v>173</v>
      </c>
      <c r="D130" s="55">
        <v>600</v>
      </c>
      <c r="E130" s="37" t="s">
        <v>589</v>
      </c>
      <c r="F130" s="37"/>
      <c r="G130" s="37"/>
      <c r="H130" s="37"/>
    </row>
    <row r="131" spans="2:8" x14ac:dyDescent="0.35">
      <c r="B131" s="33" t="s">
        <v>18</v>
      </c>
      <c r="C131" s="50" t="s">
        <v>173</v>
      </c>
      <c r="D131" s="55">
        <v>375</v>
      </c>
      <c r="E131" s="37" t="s">
        <v>589</v>
      </c>
      <c r="F131" s="37"/>
      <c r="G131" s="37"/>
      <c r="H131" s="37"/>
    </row>
    <row r="132" spans="2:8" x14ac:dyDescent="0.35">
      <c r="B132" s="33" t="s">
        <v>16</v>
      </c>
      <c r="C132" s="50" t="s">
        <v>173</v>
      </c>
      <c r="D132" s="55">
        <v>375</v>
      </c>
      <c r="E132" s="37" t="s">
        <v>589</v>
      </c>
      <c r="F132" s="37"/>
      <c r="G132" s="37"/>
      <c r="H132" s="37"/>
    </row>
    <row r="133" spans="2:8" x14ac:dyDescent="0.35">
      <c r="B133" s="33" t="s">
        <v>18</v>
      </c>
      <c r="C133" s="50" t="s">
        <v>173</v>
      </c>
      <c r="D133" s="55">
        <v>525</v>
      </c>
      <c r="E133" s="37" t="s">
        <v>589</v>
      </c>
      <c r="F133" s="37"/>
      <c r="G133" s="37"/>
      <c r="H133" s="37"/>
    </row>
    <row r="134" spans="2:8" x14ac:dyDescent="0.35">
      <c r="B134" s="33" t="s">
        <v>16</v>
      </c>
      <c r="C134" s="50" t="s">
        <v>173</v>
      </c>
      <c r="D134" s="55">
        <v>1325</v>
      </c>
      <c r="E134" s="37" t="s">
        <v>589</v>
      </c>
      <c r="F134" s="37"/>
      <c r="G134" s="37"/>
      <c r="H134" s="37"/>
    </row>
    <row r="135" spans="2:8" x14ac:dyDescent="0.35">
      <c r="B135" s="33" t="s">
        <v>18</v>
      </c>
      <c r="C135" s="50" t="s">
        <v>173</v>
      </c>
      <c r="D135" s="55">
        <v>400</v>
      </c>
      <c r="E135" s="37" t="s">
        <v>589</v>
      </c>
      <c r="F135" s="37"/>
      <c r="G135" s="37"/>
      <c r="H135" s="37"/>
    </row>
    <row r="136" spans="2:8" x14ac:dyDescent="0.35">
      <c r="B136" s="33" t="s">
        <v>18</v>
      </c>
      <c r="C136" s="50" t="s">
        <v>173</v>
      </c>
      <c r="D136" s="55">
        <v>250</v>
      </c>
      <c r="E136" s="37" t="s">
        <v>589</v>
      </c>
      <c r="F136" s="37"/>
      <c r="G136" s="37"/>
      <c r="H136" s="37"/>
    </row>
    <row r="137" spans="2:8" x14ac:dyDescent="0.35">
      <c r="B137" s="33" t="s">
        <v>18</v>
      </c>
      <c r="C137" s="50" t="s">
        <v>173</v>
      </c>
      <c r="D137" s="55">
        <v>550</v>
      </c>
      <c r="E137" s="37" t="s">
        <v>589</v>
      </c>
      <c r="F137" s="37"/>
      <c r="G137" s="37"/>
      <c r="H137" s="37"/>
    </row>
    <row r="138" spans="2:8" x14ac:dyDescent="0.35">
      <c r="B138" s="33" t="s">
        <v>16</v>
      </c>
      <c r="C138" s="50" t="s">
        <v>173</v>
      </c>
      <c r="D138" s="55">
        <v>1288</v>
      </c>
      <c r="E138" s="37" t="s">
        <v>589</v>
      </c>
      <c r="F138" s="37"/>
      <c r="G138" s="37"/>
      <c r="H138" s="37"/>
    </row>
    <row r="139" spans="2:8" x14ac:dyDescent="0.35">
      <c r="B139" s="33" t="s">
        <v>18</v>
      </c>
      <c r="C139" s="50" t="s">
        <v>173</v>
      </c>
      <c r="D139" s="55">
        <v>1450</v>
      </c>
      <c r="E139" s="37" t="s">
        <v>589</v>
      </c>
      <c r="F139" s="37"/>
      <c r="G139" s="37"/>
      <c r="H139" s="37"/>
    </row>
    <row r="140" spans="2:8" x14ac:dyDescent="0.35">
      <c r="B140" s="44" t="s">
        <v>20</v>
      </c>
      <c r="C140" s="44"/>
      <c r="D140" s="60">
        <f>SUM(D2:D139)</f>
        <v>118753</v>
      </c>
    </row>
    <row r="141" spans="2:8" x14ac:dyDescent="0.35">
      <c r="D141" s="62"/>
    </row>
    <row r="143" spans="2:8" x14ac:dyDescent="0.35">
      <c r="G143" s="39"/>
    </row>
  </sheetData>
  <autoFilter ref="B1:H140"/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8"/>
  <sheetViews>
    <sheetView workbookViewId="0">
      <pane ySplit="1" topLeftCell="A2" activePane="bottomLeft" state="frozen"/>
      <selection activeCell="M142" sqref="M142"/>
      <selection pane="bottomLeft" activeCell="I26" sqref="I26"/>
    </sheetView>
  </sheetViews>
  <sheetFormatPr defaultRowHeight="14.5" x14ac:dyDescent="0.35"/>
  <cols>
    <col min="2" max="2" width="51.7265625" style="64" customWidth="1"/>
    <col min="3" max="3" width="42.54296875" style="64" customWidth="1"/>
    <col min="4" max="4" width="19.81640625" style="64" customWidth="1"/>
    <col min="5" max="8" width="9.1796875" style="66"/>
    <col min="9" max="9" width="9.1796875" style="64"/>
  </cols>
  <sheetData>
    <row r="1" spans="1:8" ht="29" x14ac:dyDescent="0.35">
      <c r="A1" t="s">
        <v>249</v>
      </c>
      <c r="B1" s="63" t="s">
        <v>193</v>
      </c>
      <c r="C1" s="63" t="s">
        <v>156</v>
      </c>
      <c r="D1" s="63" t="s">
        <v>194</v>
      </c>
      <c r="E1" s="35" t="s">
        <v>583</v>
      </c>
      <c r="F1" s="35" t="s">
        <v>582</v>
      </c>
      <c r="G1" s="35" t="s">
        <v>584</v>
      </c>
      <c r="H1" s="35" t="s">
        <v>581</v>
      </c>
    </row>
    <row r="2" spans="1:8" x14ac:dyDescent="0.35">
      <c r="B2" s="73" t="s">
        <v>58</v>
      </c>
      <c r="C2" s="73" t="s">
        <v>173</v>
      </c>
      <c r="D2" s="74">
        <v>154000</v>
      </c>
      <c r="E2" s="75" t="str">
        <f>IF(D2&lt;10000.01,"X","")</f>
        <v/>
      </c>
      <c r="F2" s="75" t="str">
        <f>IF(D2&lt;50000.01,"X","")</f>
        <v/>
      </c>
      <c r="G2" s="75" t="str">
        <f>IF(D2&gt;50000,"X"," ")</f>
        <v>X</v>
      </c>
      <c r="H2" s="75"/>
    </row>
    <row r="3" spans="1:8" x14ac:dyDescent="0.35">
      <c r="B3" s="73" t="s">
        <v>58</v>
      </c>
      <c r="C3" s="73" t="s">
        <v>173</v>
      </c>
      <c r="D3" s="74">
        <v>108000</v>
      </c>
      <c r="E3" s="75" t="str">
        <f t="shared" ref="E3:E7" si="0">IF(D3&lt;10000.01,"X","")</f>
        <v/>
      </c>
      <c r="F3" s="75" t="str">
        <f t="shared" ref="F3:F7" si="1">IF(D3&lt;50000.01,"X","")</f>
        <v/>
      </c>
      <c r="G3" s="75" t="str">
        <f t="shared" ref="G3:G7" si="2">IF(D3&gt;50000,"X"," ")</f>
        <v>X</v>
      </c>
      <c r="H3" s="75"/>
    </row>
    <row r="4" spans="1:8" ht="29" x14ac:dyDescent="0.35">
      <c r="B4" s="73" t="s">
        <v>59</v>
      </c>
      <c r="C4" s="73" t="s">
        <v>195</v>
      </c>
      <c r="D4" s="74">
        <v>194847</v>
      </c>
      <c r="E4" s="75" t="str">
        <f t="shared" si="0"/>
        <v/>
      </c>
      <c r="F4" s="75" t="str">
        <f t="shared" si="1"/>
        <v/>
      </c>
      <c r="G4" s="75" t="str">
        <f t="shared" si="2"/>
        <v>X</v>
      </c>
      <c r="H4" s="75"/>
    </row>
    <row r="5" spans="1:8" ht="29" x14ac:dyDescent="0.35">
      <c r="B5" s="73" t="s">
        <v>60</v>
      </c>
      <c r="C5" s="73" t="s">
        <v>196</v>
      </c>
      <c r="D5" s="74">
        <v>200000</v>
      </c>
      <c r="E5" s="75" t="str">
        <f t="shared" si="0"/>
        <v/>
      </c>
      <c r="F5" s="75" t="str">
        <f t="shared" si="1"/>
        <v/>
      </c>
      <c r="G5" s="75" t="str">
        <f t="shared" si="2"/>
        <v>X</v>
      </c>
      <c r="H5" s="75"/>
    </row>
    <row r="6" spans="1:8" ht="29" x14ac:dyDescent="0.35">
      <c r="B6" s="73" t="s">
        <v>61</v>
      </c>
      <c r="C6" s="73" t="s">
        <v>197</v>
      </c>
      <c r="D6" s="74">
        <v>143153</v>
      </c>
      <c r="E6" s="75" t="str">
        <f t="shared" si="0"/>
        <v/>
      </c>
      <c r="F6" s="75" t="str">
        <f t="shared" si="1"/>
        <v/>
      </c>
      <c r="G6" s="75" t="str">
        <f t="shared" si="2"/>
        <v>X</v>
      </c>
      <c r="H6" s="75"/>
    </row>
    <row r="7" spans="1:8" ht="29" x14ac:dyDescent="0.35">
      <c r="B7" s="73" t="s">
        <v>62</v>
      </c>
      <c r="C7" s="73" t="s">
        <v>198</v>
      </c>
      <c r="D7" s="74">
        <v>200000</v>
      </c>
      <c r="E7" s="75" t="str">
        <f t="shared" si="0"/>
        <v/>
      </c>
      <c r="F7" s="75" t="str">
        <f t="shared" si="1"/>
        <v/>
      </c>
      <c r="G7" s="75" t="str">
        <f t="shared" si="2"/>
        <v>X</v>
      </c>
      <c r="H7" s="75"/>
    </row>
    <row r="8" spans="1:8" x14ac:dyDescent="0.35">
      <c r="B8" s="22" t="s">
        <v>56</v>
      </c>
      <c r="C8" s="22"/>
      <c r="D8" s="65">
        <f>SUM(D2:D7)</f>
        <v>1000000</v>
      </c>
    </row>
  </sheetData>
  <autoFilter ref="B1:H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pane ySplit="1" topLeftCell="A2" activePane="bottomLeft" state="frozen"/>
      <selection activeCell="M142" sqref="M142"/>
      <selection pane="bottomLeft" activeCell="G29" sqref="G29"/>
    </sheetView>
  </sheetViews>
  <sheetFormatPr defaultRowHeight="14.5" x14ac:dyDescent="0.35"/>
  <cols>
    <col min="1" max="1" width="9.453125" customWidth="1"/>
    <col min="2" max="2" width="40.1796875" style="64" customWidth="1"/>
    <col min="3" max="3" width="29.7265625" style="64" customWidth="1"/>
    <col min="4" max="4" width="26.54296875" style="64" customWidth="1"/>
    <col min="5" max="8" width="9.1796875" style="66"/>
    <col min="9" max="13" width="9.1796875" style="64"/>
  </cols>
  <sheetData>
    <row r="1" spans="1:8" ht="29" x14ac:dyDescent="0.35">
      <c r="A1" t="s">
        <v>591</v>
      </c>
      <c r="B1" s="63" t="s">
        <v>154</v>
      </c>
      <c r="C1" s="63" t="s">
        <v>224</v>
      </c>
      <c r="D1" s="63" t="s">
        <v>194</v>
      </c>
      <c r="E1" s="35" t="s">
        <v>583</v>
      </c>
      <c r="F1" s="35" t="s">
        <v>582</v>
      </c>
      <c r="G1" s="35" t="s">
        <v>584</v>
      </c>
      <c r="H1" s="35" t="s">
        <v>581</v>
      </c>
    </row>
    <row r="2" spans="1:8" ht="29" x14ac:dyDescent="0.35">
      <c r="B2" s="33" t="s">
        <v>458</v>
      </c>
      <c r="C2" s="33" t="s">
        <v>459</v>
      </c>
      <c r="D2" s="55">
        <v>25200</v>
      </c>
      <c r="E2" s="37"/>
      <c r="F2" s="37" t="s">
        <v>589</v>
      </c>
      <c r="G2" s="37"/>
      <c r="H2" s="37"/>
    </row>
    <row r="3" spans="1:8" x14ac:dyDescent="0.35">
      <c r="B3" s="33" t="s">
        <v>425</v>
      </c>
      <c r="C3" s="33" t="s">
        <v>426</v>
      </c>
      <c r="D3" s="55">
        <v>43858</v>
      </c>
      <c r="E3" s="37"/>
      <c r="F3" s="37" t="s">
        <v>589</v>
      </c>
      <c r="G3" s="37"/>
      <c r="H3" s="37"/>
    </row>
    <row r="4" spans="1:8" x14ac:dyDescent="0.35">
      <c r="B4" s="33" t="s">
        <v>427</v>
      </c>
      <c r="C4" s="33" t="s">
        <v>428</v>
      </c>
      <c r="D4" s="55">
        <v>12684</v>
      </c>
      <c r="E4" s="37"/>
      <c r="F4" s="37" t="s">
        <v>589</v>
      </c>
      <c r="G4" s="37"/>
      <c r="H4" s="37"/>
    </row>
    <row r="5" spans="1:8" ht="29" x14ac:dyDescent="0.35">
      <c r="B5" s="33" t="s">
        <v>429</v>
      </c>
      <c r="C5" s="33" t="s">
        <v>430</v>
      </c>
      <c r="D5" s="55">
        <v>15330</v>
      </c>
      <c r="E5" s="37"/>
      <c r="F5" s="37" t="s">
        <v>589</v>
      </c>
      <c r="G5" s="37"/>
      <c r="H5" s="37"/>
    </row>
    <row r="6" spans="1:8" x14ac:dyDescent="0.35">
      <c r="B6" s="41" t="s">
        <v>56</v>
      </c>
      <c r="C6" s="41"/>
      <c r="D6" s="65">
        <f>SUM(D2:D5)</f>
        <v>97072</v>
      </c>
    </row>
  </sheetData>
  <autoFilter ref="B1:H1"/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pane ySplit="1" topLeftCell="A2" activePane="bottomLeft" state="frozen"/>
      <selection activeCell="M142" sqref="M142"/>
      <selection pane="bottomLeft" activeCell="B5" sqref="B5"/>
    </sheetView>
  </sheetViews>
  <sheetFormatPr defaultRowHeight="14.5" x14ac:dyDescent="0.35"/>
  <cols>
    <col min="2" max="2" width="58.453125" style="42" customWidth="1"/>
    <col min="3" max="3" width="49.54296875" style="42" customWidth="1"/>
    <col min="4" max="4" width="41.1796875" style="42" customWidth="1"/>
    <col min="5" max="8" width="9.1796875" style="38"/>
  </cols>
  <sheetData>
    <row r="1" spans="1:8" ht="29" x14ac:dyDescent="0.35">
      <c r="A1" t="s">
        <v>246</v>
      </c>
      <c r="B1" s="9" t="s">
        <v>154</v>
      </c>
      <c r="C1" s="9" t="s">
        <v>156</v>
      </c>
      <c r="D1" s="9" t="s">
        <v>194</v>
      </c>
      <c r="E1" s="35" t="s">
        <v>583</v>
      </c>
      <c r="F1" s="35" t="s">
        <v>582</v>
      </c>
      <c r="G1" s="35" t="s">
        <v>584</v>
      </c>
      <c r="H1" s="36" t="s">
        <v>581</v>
      </c>
    </row>
    <row r="2" spans="1:8" ht="29" x14ac:dyDescent="0.35">
      <c r="B2" s="33" t="s">
        <v>63</v>
      </c>
      <c r="C2" s="34" t="s">
        <v>199</v>
      </c>
      <c r="D2" s="55">
        <v>39407</v>
      </c>
      <c r="E2" s="37"/>
      <c r="F2" s="37"/>
      <c r="G2" s="37"/>
      <c r="H2" s="37" t="s">
        <v>589</v>
      </c>
    </row>
    <row r="3" spans="1:8" ht="29" x14ac:dyDescent="0.35">
      <c r="B3" s="33" t="s">
        <v>63</v>
      </c>
      <c r="C3" s="34" t="s">
        <v>200</v>
      </c>
      <c r="D3" s="55">
        <v>73253</v>
      </c>
      <c r="E3" s="37"/>
      <c r="F3" s="37"/>
      <c r="G3" s="37"/>
      <c r="H3" s="37" t="s">
        <v>589</v>
      </c>
    </row>
    <row r="4" spans="1:8" ht="29" x14ac:dyDescent="0.35">
      <c r="B4" s="33" t="s">
        <v>64</v>
      </c>
      <c r="C4" s="34" t="s">
        <v>201</v>
      </c>
      <c r="D4" s="55">
        <v>2942</v>
      </c>
      <c r="E4" s="37"/>
      <c r="F4" s="37"/>
      <c r="G4" s="37"/>
      <c r="H4" s="37" t="s">
        <v>589</v>
      </c>
    </row>
    <row r="5" spans="1:8" ht="29" x14ac:dyDescent="0.35">
      <c r="B5" s="33" t="s">
        <v>64</v>
      </c>
      <c r="C5" s="34" t="s">
        <v>202</v>
      </c>
      <c r="D5" s="55">
        <v>215099</v>
      </c>
      <c r="E5" s="37"/>
      <c r="F5" s="37"/>
      <c r="G5" s="37"/>
      <c r="H5" s="37" t="s">
        <v>589</v>
      </c>
    </row>
    <row r="6" spans="1:8" ht="29" x14ac:dyDescent="0.35">
      <c r="B6" s="33" t="s">
        <v>64</v>
      </c>
      <c r="C6" s="34" t="s">
        <v>203</v>
      </c>
      <c r="D6" s="55">
        <v>22011</v>
      </c>
      <c r="E6" s="37"/>
      <c r="F6" s="37"/>
      <c r="G6" s="37"/>
      <c r="H6" s="37" t="s">
        <v>589</v>
      </c>
    </row>
    <row r="7" spans="1:8" ht="29" x14ac:dyDescent="0.35">
      <c r="B7" s="33" t="s">
        <v>65</v>
      </c>
      <c r="C7" s="34" t="s">
        <v>202</v>
      </c>
      <c r="D7" s="55">
        <v>562267</v>
      </c>
      <c r="E7" s="37"/>
      <c r="F7" s="37"/>
      <c r="G7" s="37"/>
      <c r="H7" s="37" t="s">
        <v>589</v>
      </c>
    </row>
    <row r="8" spans="1:8" ht="29" x14ac:dyDescent="0.35">
      <c r="B8" s="33" t="s">
        <v>65</v>
      </c>
      <c r="C8" s="34" t="s">
        <v>203</v>
      </c>
      <c r="D8" s="55">
        <v>27681</v>
      </c>
      <c r="E8" s="37"/>
      <c r="F8" s="37"/>
      <c r="G8" s="37"/>
      <c r="H8" s="37" t="s">
        <v>589</v>
      </c>
    </row>
    <row r="9" spans="1:8" ht="29" x14ac:dyDescent="0.35">
      <c r="B9" s="33" t="s">
        <v>65</v>
      </c>
      <c r="C9" s="34" t="s">
        <v>199</v>
      </c>
      <c r="D9" s="55">
        <v>61292</v>
      </c>
      <c r="E9" s="37"/>
      <c r="F9" s="37"/>
      <c r="G9" s="37"/>
      <c r="H9" s="37" t="s">
        <v>589</v>
      </c>
    </row>
    <row r="10" spans="1:8" ht="29" x14ac:dyDescent="0.35">
      <c r="B10" s="33" t="s">
        <v>65</v>
      </c>
      <c r="C10" s="34" t="s">
        <v>200</v>
      </c>
      <c r="D10" s="55">
        <v>209903</v>
      </c>
      <c r="E10" s="37"/>
      <c r="F10" s="37"/>
      <c r="G10" s="37"/>
      <c r="H10" s="37" t="s">
        <v>589</v>
      </c>
    </row>
    <row r="11" spans="1:8" ht="29" x14ac:dyDescent="0.35">
      <c r="B11" s="33" t="s">
        <v>65</v>
      </c>
      <c r="C11" s="34" t="s">
        <v>204</v>
      </c>
      <c r="D11" s="55">
        <v>9027</v>
      </c>
      <c r="E11" s="37"/>
      <c r="F11" s="37"/>
      <c r="G11" s="37"/>
      <c r="H11" s="37" t="s">
        <v>589</v>
      </c>
    </row>
    <row r="12" spans="1:8" ht="29" x14ac:dyDescent="0.35">
      <c r="B12" s="33" t="s">
        <v>65</v>
      </c>
      <c r="C12" s="34" t="s">
        <v>201</v>
      </c>
      <c r="D12" s="55">
        <v>28555</v>
      </c>
      <c r="E12" s="37"/>
      <c r="F12" s="37"/>
      <c r="G12" s="37"/>
      <c r="H12" s="37" t="s">
        <v>589</v>
      </c>
    </row>
    <row r="13" spans="1:8" ht="29" x14ac:dyDescent="0.35">
      <c r="B13" s="33" t="s">
        <v>66</v>
      </c>
      <c r="C13" s="34" t="s">
        <v>205</v>
      </c>
      <c r="D13" s="55">
        <v>481825</v>
      </c>
      <c r="E13" s="37"/>
      <c r="F13" s="37"/>
      <c r="G13" s="37"/>
      <c r="H13" s="37" t="s">
        <v>589</v>
      </c>
    </row>
    <row r="14" spans="1:8" ht="29" x14ac:dyDescent="0.35">
      <c r="B14" s="33" t="s">
        <v>67</v>
      </c>
      <c r="C14" s="34" t="s">
        <v>190</v>
      </c>
      <c r="D14" s="55">
        <v>5029</v>
      </c>
      <c r="E14" s="37"/>
      <c r="F14" s="37"/>
      <c r="G14" s="37"/>
      <c r="H14" s="37" t="s">
        <v>589</v>
      </c>
    </row>
    <row r="15" spans="1:8" ht="29" x14ac:dyDescent="0.35">
      <c r="B15" s="33" t="s">
        <v>68</v>
      </c>
      <c r="C15" s="34" t="s">
        <v>190</v>
      </c>
      <c r="D15" s="55">
        <v>17579</v>
      </c>
      <c r="E15" s="37"/>
      <c r="F15" s="37"/>
      <c r="G15" s="37"/>
      <c r="H15" s="37" t="s">
        <v>589</v>
      </c>
    </row>
    <row r="16" spans="1:8" ht="29" x14ac:dyDescent="0.35">
      <c r="B16" s="33" t="s">
        <v>68</v>
      </c>
      <c r="C16" s="34" t="s">
        <v>205</v>
      </c>
      <c r="D16" s="55">
        <v>1046182</v>
      </c>
      <c r="E16" s="37"/>
      <c r="F16" s="37"/>
      <c r="G16" s="37"/>
      <c r="H16" s="37" t="s">
        <v>589</v>
      </c>
    </row>
    <row r="17" spans="2:4" x14ac:dyDescent="0.35">
      <c r="B17" s="44" t="s">
        <v>56</v>
      </c>
      <c r="C17" s="44"/>
      <c r="D17" s="60">
        <f>SUM(D2:D16)</f>
        <v>2802052</v>
      </c>
    </row>
  </sheetData>
  <autoFilter ref="B1:H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Normal="100" workbookViewId="0">
      <pane ySplit="1" topLeftCell="A2" activePane="bottomLeft" state="frozen"/>
      <selection pane="bottomLeft" activeCell="A35" sqref="A35"/>
    </sheetView>
  </sheetViews>
  <sheetFormatPr defaultRowHeight="14.5" x14ac:dyDescent="0.35"/>
  <cols>
    <col min="1" max="1" width="43.26953125" bestFit="1" customWidth="1"/>
    <col min="2" max="2" width="29.54296875" customWidth="1"/>
    <col min="3" max="3" width="16.54296875" customWidth="1"/>
    <col min="4" max="4" width="16.54296875" style="10" customWidth="1"/>
    <col min="5" max="5" width="16.54296875" customWidth="1"/>
  </cols>
  <sheetData>
    <row r="1" spans="1:6" x14ac:dyDescent="0.35">
      <c r="A1" s="7" t="s">
        <v>153</v>
      </c>
      <c r="B1" s="8" t="s">
        <v>150</v>
      </c>
      <c r="C1" s="7"/>
      <c r="D1" s="8" t="s">
        <v>159</v>
      </c>
      <c r="E1" s="8" t="s">
        <v>149</v>
      </c>
      <c r="F1" s="10"/>
    </row>
    <row r="2" spans="1:6" x14ac:dyDescent="0.35">
      <c r="A2" s="13" t="s">
        <v>505</v>
      </c>
      <c r="B2" s="2" t="s">
        <v>151</v>
      </c>
      <c r="C2" s="14">
        <f>'H1'!D143</f>
        <v>10255730</v>
      </c>
      <c r="D2" s="15">
        <f>COUNT('H1'!D2:D142)</f>
        <v>141</v>
      </c>
      <c r="E2" s="16">
        <f>C2/D2</f>
        <v>72735.673758865247</v>
      </c>
      <c r="F2" s="10"/>
    </row>
    <row r="3" spans="1:6" x14ac:dyDescent="0.35">
      <c r="A3" s="2" t="s">
        <v>272</v>
      </c>
      <c r="B3" s="2" t="s">
        <v>151</v>
      </c>
      <c r="C3" s="3">
        <f>'H2'!D18</f>
        <v>18044127</v>
      </c>
      <c r="D3" s="15">
        <f>COUNT('H2'!D2:D17)</f>
        <v>16</v>
      </c>
      <c r="E3" s="16">
        <f t="shared" ref="E3:E18" si="0">C3/D3</f>
        <v>1127757.9375</v>
      </c>
      <c r="F3" s="10"/>
    </row>
    <row r="4" spans="1:6" x14ac:dyDescent="0.35">
      <c r="A4" s="2" t="s">
        <v>273</v>
      </c>
      <c r="B4" s="2" t="s">
        <v>151</v>
      </c>
      <c r="C4" s="3">
        <f>'H3'!D24</f>
        <v>46305</v>
      </c>
      <c r="D4" s="15">
        <f>COUNT('H3'!D2:D23)</f>
        <v>22</v>
      </c>
      <c r="E4" s="16">
        <f t="shared" si="0"/>
        <v>2104.7727272727275</v>
      </c>
      <c r="F4" s="10"/>
    </row>
    <row r="5" spans="1:6" x14ac:dyDescent="0.35">
      <c r="A5" s="2" t="s">
        <v>274</v>
      </c>
      <c r="B5" s="2" t="s">
        <v>151</v>
      </c>
      <c r="C5" s="3">
        <f>'H4'!D27</f>
        <v>8660</v>
      </c>
      <c r="D5" s="15">
        <f>COUNT('H4'!D2:D26)</f>
        <v>25</v>
      </c>
      <c r="E5" s="16">
        <f t="shared" si="0"/>
        <v>346.4</v>
      </c>
      <c r="F5" s="10"/>
    </row>
    <row r="6" spans="1:6" x14ac:dyDescent="0.35">
      <c r="A6" s="2" t="s">
        <v>275</v>
      </c>
      <c r="B6" s="2" t="s">
        <v>151</v>
      </c>
      <c r="C6" s="3">
        <f>'H5'!D7</f>
        <v>1781479</v>
      </c>
      <c r="D6" s="15">
        <f>COUNT('H5'!D2:D6)</f>
        <v>5</v>
      </c>
      <c r="E6" s="16">
        <f t="shared" si="0"/>
        <v>356295.8</v>
      </c>
      <c r="F6" s="10"/>
    </row>
    <row r="7" spans="1:6" x14ac:dyDescent="0.35">
      <c r="A7" s="2" t="s">
        <v>293</v>
      </c>
      <c r="B7" s="2" t="s">
        <v>151</v>
      </c>
      <c r="C7" s="3">
        <f>'H7'!D5</f>
        <v>102162</v>
      </c>
      <c r="D7" s="15">
        <f>COUNT('H7'!D2:D4)</f>
        <v>3</v>
      </c>
      <c r="E7" s="16">
        <f t="shared" si="0"/>
        <v>34054</v>
      </c>
      <c r="F7" s="10"/>
    </row>
    <row r="8" spans="1:6" x14ac:dyDescent="0.35">
      <c r="A8" s="2" t="s">
        <v>289</v>
      </c>
      <c r="B8" s="2" t="s">
        <v>151</v>
      </c>
      <c r="C8" s="3">
        <f>'H8'!D34</f>
        <v>849863</v>
      </c>
      <c r="D8" s="15">
        <f>COUNT('H8'!D2:D33)</f>
        <v>32</v>
      </c>
      <c r="E8" s="16">
        <f t="shared" si="0"/>
        <v>26558.21875</v>
      </c>
      <c r="F8" s="10"/>
    </row>
    <row r="9" spans="1:6" x14ac:dyDescent="0.35">
      <c r="A9" s="17" t="s">
        <v>290</v>
      </c>
      <c r="B9" s="2" t="s">
        <v>151</v>
      </c>
      <c r="C9" s="18">
        <f>'H9'!D11</f>
        <v>25266</v>
      </c>
      <c r="D9" s="15">
        <f>COUNT('H9'!D2:D10)</f>
        <v>9</v>
      </c>
      <c r="E9" s="16">
        <f t="shared" si="0"/>
        <v>2807.3333333333335</v>
      </c>
      <c r="F9" s="10"/>
    </row>
    <row r="10" spans="1:6" x14ac:dyDescent="0.35">
      <c r="A10" s="2" t="s">
        <v>291</v>
      </c>
      <c r="B10" s="2" t="s">
        <v>151</v>
      </c>
      <c r="C10" s="3">
        <f>'H12'!D9</f>
        <v>112600</v>
      </c>
      <c r="D10" s="15">
        <f>COUNT('H12'!D2:D8)</f>
        <v>7</v>
      </c>
      <c r="E10" s="16">
        <f t="shared" si="0"/>
        <v>16085.714285714286</v>
      </c>
      <c r="F10" s="10"/>
    </row>
    <row r="11" spans="1:6" x14ac:dyDescent="0.35">
      <c r="A11" s="2" t="s">
        <v>294</v>
      </c>
      <c r="B11" s="2" t="s">
        <v>151</v>
      </c>
      <c r="C11" s="3">
        <f>'H13'!D6</f>
        <v>13873</v>
      </c>
      <c r="D11" s="15">
        <f>COUNT('H13'!D2:D5)</f>
        <v>4</v>
      </c>
      <c r="E11" s="16">
        <f t="shared" si="0"/>
        <v>3468.25</v>
      </c>
      <c r="F11" s="10"/>
    </row>
    <row r="12" spans="1:6" x14ac:dyDescent="0.35">
      <c r="A12" s="2" t="s">
        <v>295</v>
      </c>
      <c r="B12" s="2" t="s">
        <v>151</v>
      </c>
      <c r="C12" s="3">
        <f>'H16'!D9</f>
        <v>325000</v>
      </c>
      <c r="D12" s="15">
        <f>COUNT('H16'!D2:D8)</f>
        <v>7</v>
      </c>
      <c r="E12" s="16">
        <f t="shared" si="0"/>
        <v>46428.571428571428</v>
      </c>
      <c r="F12" s="10"/>
    </row>
    <row r="13" spans="1:6" x14ac:dyDescent="0.35">
      <c r="A13" s="2" t="s">
        <v>292</v>
      </c>
      <c r="B13" s="2" t="s">
        <v>151</v>
      </c>
      <c r="C13" s="3">
        <f>'H17'!D34</f>
        <v>2912122</v>
      </c>
      <c r="D13" s="15">
        <f>COUNT('H17'!D2:D33)</f>
        <v>32</v>
      </c>
      <c r="E13" s="16">
        <f t="shared" si="0"/>
        <v>91003.8125</v>
      </c>
      <c r="F13" s="10"/>
    </row>
    <row r="14" spans="1:6" x14ac:dyDescent="0.35">
      <c r="A14" s="2" t="s">
        <v>296</v>
      </c>
      <c r="B14" s="2" t="s">
        <v>151</v>
      </c>
      <c r="C14" s="3">
        <f>'H19'!D140</f>
        <v>118753</v>
      </c>
      <c r="D14" s="15">
        <f>COUNT('H19'!D2:D139)</f>
        <v>138</v>
      </c>
      <c r="E14" s="16">
        <f t="shared" si="0"/>
        <v>860.52898550724638</v>
      </c>
      <c r="F14" s="10"/>
    </row>
    <row r="15" spans="1:6" x14ac:dyDescent="0.35">
      <c r="A15" s="2" t="s">
        <v>501</v>
      </c>
      <c r="B15" s="2" t="s">
        <v>151</v>
      </c>
      <c r="C15" s="3">
        <f>'H22'!D8</f>
        <v>1000000</v>
      </c>
      <c r="D15" s="15">
        <f>COUNT('H22'!D2:D7)</f>
        <v>6</v>
      </c>
      <c r="E15" s="16">
        <f t="shared" si="0"/>
        <v>166666.66666666666</v>
      </c>
      <c r="F15" s="10"/>
    </row>
    <row r="16" spans="1:6" x14ac:dyDescent="0.35">
      <c r="A16" s="17" t="s">
        <v>300</v>
      </c>
      <c r="B16" s="2" t="s">
        <v>151</v>
      </c>
      <c r="C16" s="18">
        <f>'H23'!D6</f>
        <v>97072</v>
      </c>
      <c r="D16" s="15">
        <f>COUNT('H23'!D2:D5)</f>
        <v>4</v>
      </c>
      <c r="E16" s="16">
        <f t="shared" si="0"/>
        <v>24268</v>
      </c>
      <c r="F16" s="10"/>
    </row>
    <row r="17" spans="1:6" x14ac:dyDescent="0.35">
      <c r="A17" s="12" t="s">
        <v>502</v>
      </c>
      <c r="B17" s="2" t="s">
        <v>152</v>
      </c>
      <c r="C17" s="3">
        <f>SVNL!D17</f>
        <v>2802052</v>
      </c>
      <c r="D17" s="15">
        <f>COUNT(SVNL!D2:D16)</f>
        <v>15</v>
      </c>
      <c r="E17" s="16">
        <f t="shared" si="0"/>
        <v>186803.46666666667</v>
      </c>
      <c r="F17" s="10"/>
    </row>
    <row r="18" spans="1:6" x14ac:dyDescent="0.35">
      <c r="A18" s="12" t="s">
        <v>503</v>
      </c>
      <c r="B18" s="2" t="s">
        <v>152</v>
      </c>
      <c r="C18" s="3">
        <f>SKNL!D4</f>
        <v>354338</v>
      </c>
      <c r="D18" s="15">
        <f>COUNT(SKNL!D2:D3)</f>
        <v>2</v>
      </c>
      <c r="E18" s="16">
        <f t="shared" si="0"/>
        <v>177169</v>
      </c>
      <c r="F18" s="10"/>
    </row>
    <row r="19" spans="1:6" x14ac:dyDescent="0.35">
      <c r="A19" s="12" t="s">
        <v>504</v>
      </c>
      <c r="B19" s="2" t="s">
        <v>151</v>
      </c>
      <c r="C19" s="3">
        <f>Corona!D8</f>
        <v>360225</v>
      </c>
      <c r="D19" s="15">
        <f>COUNT(Corona!D2:D7)</f>
        <v>6</v>
      </c>
      <c r="E19" s="3">
        <f>C19/D19</f>
        <v>60037.5</v>
      </c>
      <c r="F19" s="10"/>
    </row>
    <row r="20" spans="1:6" x14ac:dyDescent="0.35">
      <c r="A20" s="88" t="s">
        <v>606</v>
      </c>
      <c r="B20" s="88" t="s">
        <v>607</v>
      </c>
      <c r="C20" s="89">
        <v>386220</v>
      </c>
      <c r="D20" s="90">
        <v>2</v>
      </c>
      <c r="E20" s="89">
        <f>C20/D20</f>
        <v>193110</v>
      </c>
      <c r="F20" s="10"/>
    </row>
    <row r="21" spans="1:6" x14ac:dyDescent="0.35">
      <c r="A21" s="4" t="s">
        <v>56</v>
      </c>
      <c r="B21" s="4"/>
      <c r="C21" s="5">
        <f>SUM(C1:C19)</f>
        <v>39209627</v>
      </c>
      <c r="D21" s="26">
        <f>SUM(D2:D19)</f>
        <v>474</v>
      </c>
      <c r="E21" s="6">
        <f>C21/D21</f>
        <v>82720.732067510544</v>
      </c>
      <c r="F21" s="10"/>
    </row>
    <row r="23" spans="1:6" x14ac:dyDescent="0.35">
      <c r="C23" s="11">
        <f>Download!E476</f>
        <v>39209627</v>
      </c>
      <c r="D23" s="10">
        <f>Download!D476</f>
        <v>474</v>
      </c>
    </row>
    <row r="25" spans="1:6" x14ac:dyDescent="0.35">
      <c r="C25" t="b">
        <f>C21=C23</f>
        <v>1</v>
      </c>
      <c r="D25" t="b">
        <f>D21=D23</f>
        <v>1</v>
      </c>
    </row>
    <row r="27" spans="1:6" x14ac:dyDescent="0.35">
      <c r="D27"/>
    </row>
  </sheetData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H35" sqref="H35"/>
    </sheetView>
  </sheetViews>
  <sheetFormatPr defaultRowHeight="14.5" x14ac:dyDescent="0.35"/>
  <cols>
    <col min="2" max="2" width="52" customWidth="1"/>
    <col min="3" max="3" width="38.26953125" customWidth="1"/>
    <col min="4" max="4" width="19.7265625" customWidth="1"/>
    <col min="5" max="8" width="9.1796875" style="38"/>
  </cols>
  <sheetData>
    <row r="1" spans="1:8" ht="29" x14ac:dyDescent="0.35">
      <c r="A1" t="s">
        <v>588</v>
      </c>
      <c r="B1" s="9" t="s">
        <v>154</v>
      </c>
      <c r="C1" s="9" t="s">
        <v>224</v>
      </c>
      <c r="D1" s="9" t="s">
        <v>194</v>
      </c>
      <c r="E1" s="35" t="s">
        <v>583</v>
      </c>
      <c r="F1" s="35" t="s">
        <v>582</v>
      </c>
      <c r="G1" s="35" t="s">
        <v>584</v>
      </c>
      <c r="H1" s="36" t="s">
        <v>581</v>
      </c>
    </row>
    <row r="2" spans="1:8" ht="29" x14ac:dyDescent="0.35">
      <c r="B2" s="33" t="s">
        <v>91</v>
      </c>
      <c r="C2" s="50" t="s">
        <v>173</v>
      </c>
      <c r="D2" s="55">
        <v>345726</v>
      </c>
      <c r="E2" s="37"/>
      <c r="F2" s="37"/>
      <c r="G2" s="37"/>
      <c r="H2" s="37" t="s">
        <v>589</v>
      </c>
    </row>
    <row r="3" spans="1:8" ht="29" x14ac:dyDescent="0.35">
      <c r="B3" s="33" t="s">
        <v>92</v>
      </c>
      <c r="C3" s="50" t="s">
        <v>173</v>
      </c>
      <c r="D3" s="55">
        <v>8612</v>
      </c>
      <c r="E3" s="37"/>
      <c r="F3" s="37"/>
      <c r="G3" s="37"/>
      <c r="H3" s="37" t="s">
        <v>589</v>
      </c>
    </row>
    <row r="4" spans="1:8" x14ac:dyDescent="0.35">
      <c r="B4" s="57" t="s">
        <v>56</v>
      </c>
      <c r="C4" s="57"/>
      <c r="D4" s="60">
        <f>SUM(D2:D3)</f>
        <v>354338</v>
      </c>
    </row>
  </sheetData>
  <autoFilter ref="B1:H1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>
      <pane ySplit="1" topLeftCell="A2" activePane="bottomLeft" state="frozen"/>
      <selection activeCell="M142" sqref="M142"/>
      <selection pane="bottomLeft" activeCell="D8" sqref="D8"/>
    </sheetView>
  </sheetViews>
  <sheetFormatPr defaultRowHeight="14.5" x14ac:dyDescent="0.35"/>
  <cols>
    <col min="2" max="2" width="45" customWidth="1"/>
    <col min="3" max="3" width="39.81640625" customWidth="1"/>
    <col min="4" max="4" width="18" customWidth="1"/>
    <col min="5" max="8" width="9.1796875" style="38"/>
    <col min="16" max="16" width="15" customWidth="1"/>
  </cols>
  <sheetData>
    <row r="1" spans="1:18" ht="29" x14ac:dyDescent="0.35">
      <c r="A1" t="s">
        <v>581</v>
      </c>
      <c r="B1" s="23" t="s">
        <v>154</v>
      </c>
      <c r="C1" s="23" t="s">
        <v>224</v>
      </c>
      <c r="D1" s="23" t="s">
        <v>194</v>
      </c>
      <c r="E1" s="35" t="s">
        <v>583</v>
      </c>
      <c r="F1" s="35" t="s">
        <v>582</v>
      </c>
      <c r="G1" s="35" t="s">
        <v>584</v>
      </c>
      <c r="H1" s="36" t="s">
        <v>581</v>
      </c>
      <c r="N1" s="46"/>
      <c r="O1" s="46"/>
      <c r="P1" s="46"/>
      <c r="Q1" s="46"/>
      <c r="R1" s="46"/>
    </row>
    <row r="2" spans="1:18" ht="29" x14ac:dyDescent="0.35">
      <c r="B2" s="21" t="s">
        <v>593</v>
      </c>
      <c r="C2" s="19" t="s">
        <v>335</v>
      </c>
      <c r="D2" s="20">
        <v>3733</v>
      </c>
      <c r="E2" s="37"/>
      <c r="F2" s="37"/>
      <c r="G2" s="37"/>
      <c r="H2" s="37" t="s">
        <v>589</v>
      </c>
      <c r="N2" s="46"/>
      <c r="O2" s="47"/>
      <c r="P2" s="48"/>
      <c r="Q2" s="46"/>
      <c r="R2" s="46"/>
    </row>
    <row r="3" spans="1:18" ht="29" x14ac:dyDescent="0.35">
      <c r="B3" s="21" t="s">
        <v>107</v>
      </c>
      <c r="C3" s="19" t="s">
        <v>317</v>
      </c>
      <c r="D3" s="20">
        <v>30052</v>
      </c>
      <c r="E3" s="37"/>
      <c r="F3" s="37"/>
      <c r="G3" s="37"/>
      <c r="H3" s="37" t="s">
        <v>589</v>
      </c>
      <c r="N3" s="46"/>
      <c r="O3" s="47"/>
      <c r="P3" s="48"/>
      <c r="Q3" s="46"/>
      <c r="R3" s="46"/>
    </row>
    <row r="4" spans="1:18" ht="43.5" x14ac:dyDescent="0.35">
      <c r="B4" s="21" t="s">
        <v>108</v>
      </c>
      <c r="C4" s="19" t="s">
        <v>419</v>
      </c>
      <c r="D4" s="20">
        <v>178311</v>
      </c>
      <c r="E4" s="37"/>
      <c r="F4" s="37"/>
      <c r="G4" s="37"/>
      <c r="H4" s="37" t="s">
        <v>589</v>
      </c>
      <c r="N4" s="46"/>
      <c r="O4" s="47"/>
      <c r="P4" s="48"/>
      <c r="Q4" s="46"/>
      <c r="R4" s="46"/>
    </row>
    <row r="5" spans="1:18" ht="29" x14ac:dyDescent="0.35">
      <c r="B5" s="21" t="s">
        <v>109</v>
      </c>
      <c r="C5" s="19" t="s">
        <v>576</v>
      </c>
      <c r="D5" s="20">
        <v>55891</v>
      </c>
      <c r="E5" s="37"/>
      <c r="F5" s="37"/>
      <c r="G5" s="37"/>
      <c r="H5" s="37" t="s">
        <v>589</v>
      </c>
      <c r="N5" s="46"/>
      <c r="O5" s="47"/>
      <c r="P5" s="48"/>
      <c r="Q5" s="46"/>
      <c r="R5" s="46"/>
    </row>
    <row r="6" spans="1:18" ht="29" x14ac:dyDescent="0.35">
      <c r="B6" s="21" t="s">
        <v>110</v>
      </c>
      <c r="C6" s="19" t="s">
        <v>447</v>
      </c>
      <c r="D6" s="20">
        <v>43018</v>
      </c>
      <c r="E6" s="37"/>
      <c r="F6" s="37"/>
      <c r="G6" s="37"/>
      <c r="H6" s="37" t="s">
        <v>589</v>
      </c>
      <c r="N6" s="46"/>
      <c r="O6" s="47"/>
      <c r="P6" s="48"/>
      <c r="Q6" s="46"/>
      <c r="R6" s="46"/>
    </row>
    <row r="7" spans="1:18" ht="29" x14ac:dyDescent="0.35">
      <c r="B7" s="21" t="s">
        <v>111</v>
      </c>
      <c r="C7" s="19" t="s">
        <v>247</v>
      </c>
      <c r="D7" s="20">
        <v>49220</v>
      </c>
      <c r="E7" s="37"/>
      <c r="F7" s="37"/>
      <c r="G7" s="37"/>
      <c r="H7" s="37" t="s">
        <v>589</v>
      </c>
      <c r="N7" s="46"/>
      <c r="O7" s="47"/>
      <c r="P7" s="48"/>
      <c r="Q7" s="46"/>
      <c r="R7" s="46"/>
    </row>
    <row r="8" spans="1:18" x14ac:dyDescent="0.35">
      <c r="B8" s="22" t="s">
        <v>56</v>
      </c>
      <c r="C8" s="22"/>
      <c r="D8" s="24">
        <f>SUM(D2:D7)</f>
        <v>360225</v>
      </c>
      <c r="N8" s="46"/>
      <c r="O8" s="46"/>
      <c r="P8" s="46"/>
      <c r="Q8" s="46"/>
      <c r="R8" s="46"/>
    </row>
    <row r="9" spans="1:18" x14ac:dyDescent="0.35">
      <c r="N9" s="46"/>
      <c r="O9" s="46"/>
      <c r="P9" s="46"/>
      <c r="Q9" s="46"/>
      <c r="R9" s="46"/>
    </row>
    <row r="10" spans="1:18" x14ac:dyDescent="0.35">
      <c r="N10" s="46"/>
      <c r="O10" s="46"/>
      <c r="P10" s="46"/>
      <c r="Q10" s="46"/>
      <c r="R10" s="46"/>
    </row>
    <row r="11" spans="1:18" x14ac:dyDescent="0.35">
      <c r="N11" s="46"/>
      <c r="O11" s="46"/>
      <c r="P11" s="46"/>
      <c r="Q11" s="46"/>
      <c r="R11" s="46"/>
    </row>
    <row r="12" spans="1:18" x14ac:dyDescent="0.35">
      <c r="N12" s="46"/>
      <c r="O12" s="46"/>
      <c r="P12" s="46"/>
      <c r="Q12" s="46"/>
      <c r="R12" s="46"/>
    </row>
  </sheetData>
  <autoFilter ref="B1:H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43"/>
  <sheetViews>
    <sheetView workbookViewId="0">
      <pane ySplit="1" topLeftCell="A129" activePane="bottomLeft" state="frozen"/>
      <selection pane="bottomLeft" activeCell="D141" sqref="D141"/>
    </sheetView>
  </sheetViews>
  <sheetFormatPr defaultRowHeight="14.5" x14ac:dyDescent="0.35"/>
  <cols>
    <col min="2" max="2" width="41.81640625" style="42" customWidth="1"/>
    <col min="3" max="3" width="42.81640625" style="42" customWidth="1"/>
    <col min="4" max="4" width="30.1796875" style="54" customWidth="1"/>
    <col min="5" max="8" width="11.7265625" style="38" customWidth="1"/>
  </cols>
  <sheetData>
    <row r="1" spans="1:8" ht="29" x14ac:dyDescent="0.35">
      <c r="A1" s="31" t="s">
        <v>250</v>
      </c>
      <c r="B1" s="9" t="s">
        <v>154</v>
      </c>
      <c r="C1" s="9" t="s">
        <v>224</v>
      </c>
      <c r="D1" s="51" t="s">
        <v>194</v>
      </c>
      <c r="E1" s="35" t="s">
        <v>583</v>
      </c>
      <c r="F1" s="35" t="s">
        <v>582</v>
      </c>
      <c r="G1" s="35" t="s">
        <v>584</v>
      </c>
      <c r="H1" s="36" t="s">
        <v>581</v>
      </c>
    </row>
    <row r="2" spans="1:8" x14ac:dyDescent="0.35">
      <c r="B2" s="33" t="s">
        <v>384</v>
      </c>
      <c r="C2" s="78" t="s">
        <v>385</v>
      </c>
      <c r="D2" s="79">
        <v>30000</v>
      </c>
      <c r="E2" s="37"/>
      <c r="F2" s="37" t="s">
        <v>589</v>
      </c>
      <c r="G2" s="37"/>
      <c r="H2" s="2" t="s">
        <v>599</v>
      </c>
    </row>
    <row r="3" spans="1:8" ht="29" x14ac:dyDescent="0.35">
      <c r="B3" s="33" t="s">
        <v>297</v>
      </c>
      <c r="C3" s="78" t="s">
        <v>247</v>
      </c>
      <c r="D3" s="79">
        <v>15030</v>
      </c>
      <c r="E3" s="37"/>
      <c r="F3" s="37" t="str">
        <f>IF(D3&lt;50000.01,"X","")</f>
        <v>X</v>
      </c>
      <c r="G3" s="37"/>
      <c r="H3" s="2" t="s">
        <v>599</v>
      </c>
    </row>
    <row r="4" spans="1:8" x14ac:dyDescent="0.35">
      <c r="B4" s="33" t="s">
        <v>446</v>
      </c>
      <c r="C4" s="78" t="s">
        <v>447</v>
      </c>
      <c r="D4" s="79">
        <v>50000</v>
      </c>
      <c r="E4" s="37"/>
      <c r="F4" s="37" t="s">
        <v>589</v>
      </c>
      <c r="G4" s="37"/>
      <c r="H4" s="2" t="s">
        <v>599</v>
      </c>
    </row>
    <row r="5" spans="1:8" x14ac:dyDescent="0.35">
      <c r="B5" s="33" t="s">
        <v>325</v>
      </c>
      <c r="C5" s="78" t="s">
        <v>326</v>
      </c>
      <c r="D5" s="79">
        <v>25000</v>
      </c>
      <c r="E5" s="37"/>
      <c r="F5" s="37" t="s">
        <v>589</v>
      </c>
      <c r="G5" s="37"/>
      <c r="H5" s="2" t="s">
        <v>599</v>
      </c>
    </row>
    <row r="6" spans="1:8" ht="29" x14ac:dyDescent="0.35">
      <c r="B6" s="33" t="s">
        <v>536</v>
      </c>
      <c r="C6" s="78" t="s">
        <v>535</v>
      </c>
      <c r="D6" s="79">
        <v>5000</v>
      </c>
      <c r="E6" s="37" t="s">
        <v>589</v>
      </c>
      <c r="F6" s="37"/>
      <c r="G6" s="37"/>
      <c r="H6" s="2" t="s">
        <v>599</v>
      </c>
    </row>
    <row r="7" spans="1:8" ht="29" x14ac:dyDescent="0.35">
      <c r="B7" s="33" t="s">
        <v>362</v>
      </c>
      <c r="C7" s="78" t="s">
        <v>363</v>
      </c>
      <c r="D7" s="79">
        <v>15000</v>
      </c>
      <c r="E7" s="37"/>
      <c r="F7" s="37" t="s">
        <v>589</v>
      </c>
      <c r="G7" s="37"/>
      <c r="H7" s="2" t="s">
        <v>599</v>
      </c>
    </row>
    <row r="8" spans="1:8" x14ac:dyDescent="0.35">
      <c r="B8" s="33" t="s">
        <v>479</v>
      </c>
      <c r="C8" s="78" t="s">
        <v>480</v>
      </c>
      <c r="D8" s="79">
        <v>50000</v>
      </c>
      <c r="E8" s="37"/>
      <c r="F8" s="37" t="s">
        <v>589</v>
      </c>
      <c r="G8" s="37"/>
      <c r="H8" s="2" t="s">
        <v>599</v>
      </c>
    </row>
    <row r="9" spans="1:8" ht="29" x14ac:dyDescent="0.35">
      <c r="B9" s="33" t="s">
        <v>323</v>
      </c>
      <c r="C9" s="78" t="s">
        <v>324</v>
      </c>
      <c r="D9" s="79">
        <v>3450</v>
      </c>
      <c r="E9" s="37" t="s">
        <v>589</v>
      </c>
      <c r="F9" s="37"/>
      <c r="G9" s="37"/>
      <c r="H9" s="2" t="s">
        <v>599</v>
      </c>
    </row>
    <row r="10" spans="1:8" x14ac:dyDescent="0.35">
      <c r="B10" s="33" t="s">
        <v>435</v>
      </c>
      <c r="C10" s="78" t="s">
        <v>436</v>
      </c>
      <c r="D10" s="79">
        <v>22000</v>
      </c>
      <c r="E10" s="37"/>
      <c r="F10" s="37" t="s">
        <v>589</v>
      </c>
      <c r="G10" s="37"/>
      <c r="H10" s="2" t="s">
        <v>599</v>
      </c>
    </row>
    <row r="11" spans="1:8" ht="29" x14ac:dyDescent="0.35">
      <c r="B11" s="33" t="s">
        <v>382</v>
      </c>
      <c r="C11" s="78" t="s">
        <v>383</v>
      </c>
      <c r="D11" s="79">
        <v>60000</v>
      </c>
      <c r="E11" s="37"/>
      <c r="F11" s="37"/>
      <c r="G11" s="37" t="s">
        <v>589</v>
      </c>
      <c r="H11" s="2" t="s">
        <v>599</v>
      </c>
    </row>
    <row r="12" spans="1:8" x14ac:dyDescent="0.35">
      <c r="B12" s="33" t="s">
        <v>318</v>
      </c>
      <c r="C12" s="78" t="s">
        <v>319</v>
      </c>
      <c r="D12" s="79">
        <v>7500</v>
      </c>
      <c r="E12" s="37" t="s">
        <v>589</v>
      </c>
      <c r="F12" s="37"/>
      <c r="G12" s="37"/>
      <c r="H12" s="2" t="s">
        <v>599</v>
      </c>
    </row>
    <row r="13" spans="1:8" ht="43.5" x14ac:dyDescent="0.35">
      <c r="B13" s="33" t="s">
        <v>354</v>
      </c>
      <c r="C13" s="78" t="s">
        <v>355</v>
      </c>
      <c r="D13" s="79">
        <v>7500</v>
      </c>
      <c r="E13" s="37" t="s">
        <v>589</v>
      </c>
      <c r="F13" s="37"/>
      <c r="G13" s="37"/>
      <c r="H13" s="2" t="s">
        <v>599</v>
      </c>
    </row>
    <row r="14" spans="1:8" ht="29" x14ac:dyDescent="0.35">
      <c r="B14" s="33" t="s">
        <v>360</v>
      </c>
      <c r="C14" s="78" t="s">
        <v>361</v>
      </c>
      <c r="D14" s="79">
        <v>42400</v>
      </c>
      <c r="E14" s="37"/>
      <c r="F14" s="37" t="s">
        <v>589</v>
      </c>
      <c r="G14" s="37"/>
      <c r="H14" s="2" t="s">
        <v>599</v>
      </c>
    </row>
    <row r="15" spans="1:8" x14ac:dyDescent="0.35">
      <c r="B15" s="33" t="s">
        <v>453</v>
      </c>
      <c r="C15" s="78" t="s">
        <v>454</v>
      </c>
      <c r="D15" s="79">
        <v>50000</v>
      </c>
      <c r="E15" s="37"/>
      <c r="F15" s="37" t="s">
        <v>589</v>
      </c>
      <c r="G15" s="37"/>
      <c r="H15" s="2" t="s">
        <v>599</v>
      </c>
    </row>
    <row r="16" spans="1:8" ht="29" x14ac:dyDescent="0.35">
      <c r="B16" s="33" t="s">
        <v>498</v>
      </c>
      <c r="C16" s="78" t="s">
        <v>375</v>
      </c>
      <c r="D16" s="79">
        <v>177318</v>
      </c>
      <c r="E16" s="37"/>
      <c r="F16" s="37"/>
      <c r="G16" s="37" t="s">
        <v>589</v>
      </c>
      <c r="H16" s="2" t="s">
        <v>599</v>
      </c>
    </row>
    <row r="17" spans="2:8" ht="29" x14ac:dyDescent="0.35">
      <c r="B17" s="33" t="s">
        <v>374</v>
      </c>
      <c r="C17" s="78" t="s">
        <v>375</v>
      </c>
      <c r="D17" s="79">
        <v>259508</v>
      </c>
      <c r="E17" s="37"/>
      <c r="F17" s="37"/>
      <c r="G17" s="37" t="s">
        <v>589</v>
      </c>
      <c r="H17" s="2" t="s">
        <v>599</v>
      </c>
    </row>
    <row r="18" spans="2:8" x14ac:dyDescent="0.35">
      <c r="B18" s="33" t="s">
        <v>418</v>
      </c>
      <c r="C18" s="78" t="s">
        <v>419</v>
      </c>
      <c r="D18" s="79">
        <v>100000</v>
      </c>
      <c r="E18" s="37"/>
      <c r="F18" s="37"/>
      <c r="G18" s="37" t="s">
        <v>589</v>
      </c>
      <c r="H18" s="2" t="s">
        <v>599</v>
      </c>
    </row>
    <row r="19" spans="2:8" x14ac:dyDescent="0.35">
      <c r="B19" s="33" t="s">
        <v>388</v>
      </c>
      <c r="C19" s="78" t="s">
        <v>389</v>
      </c>
      <c r="D19" s="79">
        <v>19770</v>
      </c>
      <c r="E19" s="37"/>
      <c r="F19" s="37" t="s">
        <v>589</v>
      </c>
      <c r="G19" s="37"/>
      <c r="H19" s="2" t="s">
        <v>599</v>
      </c>
    </row>
    <row r="20" spans="2:8" ht="29" x14ac:dyDescent="0.35">
      <c r="B20" s="33" t="s">
        <v>327</v>
      </c>
      <c r="C20" s="78" t="s">
        <v>328</v>
      </c>
      <c r="D20" s="79">
        <v>2500</v>
      </c>
      <c r="E20" s="37" t="s">
        <v>589</v>
      </c>
      <c r="F20" s="37"/>
      <c r="G20" s="37"/>
      <c r="H20" s="2" t="s">
        <v>599</v>
      </c>
    </row>
    <row r="21" spans="2:8" x14ac:dyDescent="0.35">
      <c r="B21" s="33" t="s">
        <v>443</v>
      </c>
      <c r="C21" s="78" t="s">
        <v>444</v>
      </c>
      <c r="D21" s="79">
        <v>32400</v>
      </c>
      <c r="E21" s="37"/>
      <c r="F21" s="37" t="s">
        <v>589</v>
      </c>
      <c r="G21" s="37"/>
      <c r="H21" s="2" t="s">
        <v>599</v>
      </c>
    </row>
    <row r="22" spans="2:8" ht="29" x14ac:dyDescent="0.35">
      <c r="B22" s="33" t="s">
        <v>365</v>
      </c>
      <c r="C22" s="78" t="s">
        <v>202</v>
      </c>
      <c r="D22" s="79">
        <v>66800</v>
      </c>
      <c r="E22" s="37"/>
      <c r="F22" s="37"/>
      <c r="G22" s="37" t="s">
        <v>589</v>
      </c>
      <c r="H22" s="2" t="s">
        <v>599</v>
      </c>
    </row>
    <row r="23" spans="2:8" ht="29" x14ac:dyDescent="0.35">
      <c r="B23" s="33" t="s">
        <v>304</v>
      </c>
      <c r="C23" s="78" t="s">
        <v>305</v>
      </c>
      <c r="D23" s="79">
        <v>13000</v>
      </c>
      <c r="E23" s="37"/>
      <c r="F23" s="37" t="s">
        <v>589</v>
      </c>
      <c r="G23" s="37"/>
      <c r="H23" s="2" t="s">
        <v>599</v>
      </c>
    </row>
    <row r="24" spans="2:8" ht="29" x14ac:dyDescent="0.35">
      <c r="B24" s="33" t="s">
        <v>267</v>
      </c>
      <c r="C24" s="78" t="s">
        <v>266</v>
      </c>
      <c r="D24" s="79">
        <v>12500</v>
      </c>
      <c r="E24" s="37"/>
      <c r="F24" s="37" t="str">
        <f>IF(D24&lt;50000.01,"X","")</f>
        <v>X</v>
      </c>
      <c r="G24" s="37"/>
      <c r="H24" s="2" t="s">
        <v>599</v>
      </c>
    </row>
    <row r="25" spans="2:8" x14ac:dyDescent="0.35">
      <c r="B25" s="33" t="s">
        <v>356</v>
      </c>
      <c r="C25" s="78" t="s">
        <v>357</v>
      </c>
      <c r="D25" s="79">
        <v>30000</v>
      </c>
      <c r="E25" s="37"/>
      <c r="F25" s="37" t="s">
        <v>589</v>
      </c>
      <c r="G25" s="37"/>
      <c r="H25" s="2" t="s">
        <v>599</v>
      </c>
    </row>
    <row r="26" spans="2:8" ht="29" x14ac:dyDescent="0.35">
      <c r="B26" s="33" t="s">
        <v>316</v>
      </c>
      <c r="C26" s="78" t="s">
        <v>317</v>
      </c>
      <c r="D26" s="79">
        <v>12500</v>
      </c>
      <c r="E26" s="37"/>
      <c r="F26" s="37" t="s">
        <v>589</v>
      </c>
      <c r="G26" s="37"/>
      <c r="H26" s="2" t="s">
        <v>599</v>
      </c>
    </row>
    <row r="27" spans="2:8" ht="29" x14ac:dyDescent="0.35">
      <c r="B27" s="33" t="s">
        <v>302</v>
      </c>
      <c r="C27" s="78" t="s">
        <v>303</v>
      </c>
      <c r="D27" s="79">
        <v>25000</v>
      </c>
      <c r="E27" s="37"/>
      <c r="F27" s="37" t="s">
        <v>589</v>
      </c>
      <c r="G27" s="37"/>
      <c r="H27" s="2" t="s">
        <v>599</v>
      </c>
    </row>
    <row r="28" spans="2:8" x14ac:dyDescent="0.35">
      <c r="B28" s="33" t="s">
        <v>441</v>
      </c>
      <c r="C28" s="78" t="s">
        <v>442</v>
      </c>
      <c r="D28" s="79">
        <v>15000</v>
      </c>
      <c r="E28" s="37"/>
      <c r="F28" s="37" t="s">
        <v>589</v>
      </c>
      <c r="G28" s="37"/>
      <c r="H28" s="2" t="s">
        <v>599</v>
      </c>
    </row>
    <row r="29" spans="2:8" x14ac:dyDescent="0.35">
      <c r="B29" s="33" t="s">
        <v>475</v>
      </c>
      <c r="C29" s="78" t="s">
        <v>476</v>
      </c>
      <c r="D29" s="79">
        <v>48480</v>
      </c>
      <c r="E29" s="37"/>
      <c r="F29" s="37" t="s">
        <v>589</v>
      </c>
      <c r="G29" s="37"/>
      <c r="H29" s="2" t="s">
        <v>599</v>
      </c>
    </row>
    <row r="30" spans="2:8" ht="43.5" x14ac:dyDescent="0.35">
      <c r="B30" s="33" t="s">
        <v>285</v>
      </c>
      <c r="C30" s="78" t="s">
        <v>284</v>
      </c>
      <c r="D30" s="79">
        <v>4970</v>
      </c>
      <c r="E30" s="37" t="s">
        <v>589</v>
      </c>
      <c r="F30" s="37"/>
      <c r="G30" s="37"/>
      <c r="H30" s="2" t="s">
        <v>599</v>
      </c>
    </row>
    <row r="31" spans="2:8" x14ac:dyDescent="0.35">
      <c r="B31" s="33" t="s">
        <v>358</v>
      </c>
      <c r="C31" s="78" t="s">
        <v>359</v>
      </c>
      <c r="D31" s="79">
        <v>5000</v>
      </c>
      <c r="E31" s="37" t="s">
        <v>589</v>
      </c>
      <c r="F31" s="37"/>
      <c r="G31" s="37"/>
      <c r="H31" s="2" t="s">
        <v>599</v>
      </c>
    </row>
    <row r="32" spans="2:8" x14ac:dyDescent="0.35">
      <c r="B32" s="33" t="s">
        <v>321</v>
      </c>
      <c r="C32" s="78" t="s">
        <v>322</v>
      </c>
      <c r="D32" s="79">
        <v>5000</v>
      </c>
      <c r="E32" s="37" t="s">
        <v>589</v>
      </c>
      <c r="F32" s="37"/>
      <c r="G32" s="37"/>
      <c r="H32" s="2" t="s">
        <v>599</v>
      </c>
    </row>
    <row r="33" spans="2:8" x14ac:dyDescent="0.35">
      <c r="B33" s="33" t="s">
        <v>455</v>
      </c>
      <c r="C33" s="78" t="s">
        <v>424</v>
      </c>
      <c r="D33" s="79">
        <v>120000</v>
      </c>
      <c r="E33" s="37"/>
      <c r="F33" s="37"/>
      <c r="G33" s="37" t="s">
        <v>589</v>
      </c>
      <c r="H33" s="2" t="s">
        <v>599</v>
      </c>
    </row>
    <row r="34" spans="2:8" ht="43.5" x14ac:dyDescent="0.35">
      <c r="B34" s="33" t="s">
        <v>423</v>
      </c>
      <c r="C34" s="78" t="s">
        <v>424</v>
      </c>
      <c r="D34" s="79">
        <v>810380</v>
      </c>
      <c r="E34" s="37"/>
      <c r="F34" s="37"/>
      <c r="G34" s="37" t="s">
        <v>589</v>
      </c>
      <c r="H34" s="2" t="s">
        <v>599</v>
      </c>
    </row>
    <row r="35" spans="2:8" x14ac:dyDescent="0.35">
      <c r="B35" s="33" t="s">
        <v>334</v>
      </c>
      <c r="C35" s="78" t="s">
        <v>335</v>
      </c>
      <c r="D35" s="79">
        <v>30500</v>
      </c>
      <c r="E35" s="37"/>
      <c r="F35" s="37" t="s">
        <v>589</v>
      </c>
      <c r="G35" s="37"/>
      <c r="H35" s="2" t="s">
        <v>599</v>
      </c>
    </row>
    <row r="36" spans="2:8" ht="29" x14ac:dyDescent="0.35">
      <c r="B36" s="33" t="s">
        <v>488</v>
      </c>
      <c r="C36" s="78" t="s">
        <v>335</v>
      </c>
      <c r="D36" s="79">
        <v>250000</v>
      </c>
      <c r="E36" s="37"/>
      <c r="F36" s="37"/>
      <c r="G36" s="37" t="s">
        <v>589</v>
      </c>
      <c r="H36" s="2" t="s">
        <v>599</v>
      </c>
    </row>
    <row r="37" spans="2:8" ht="29" x14ac:dyDescent="0.35">
      <c r="B37" s="33" t="s">
        <v>298</v>
      </c>
      <c r="C37" s="78" t="s">
        <v>299</v>
      </c>
      <c r="D37" s="79">
        <v>36000</v>
      </c>
      <c r="E37" s="37"/>
      <c r="F37" s="37"/>
      <c r="G37" s="37" t="s">
        <v>589</v>
      </c>
      <c r="H37" s="2" t="s">
        <v>599</v>
      </c>
    </row>
    <row r="38" spans="2:8" x14ac:dyDescent="0.35">
      <c r="B38" s="33" t="s">
        <v>348</v>
      </c>
      <c r="C38" s="78" t="s">
        <v>349</v>
      </c>
      <c r="D38" s="79">
        <v>14500</v>
      </c>
      <c r="E38" s="37"/>
      <c r="F38" s="37" t="s">
        <v>589</v>
      </c>
      <c r="G38" s="37"/>
      <c r="H38" s="2" t="s">
        <v>599</v>
      </c>
    </row>
    <row r="39" spans="2:8" x14ac:dyDescent="0.35">
      <c r="B39" s="33" t="s">
        <v>477</v>
      </c>
      <c r="C39" s="78" t="s">
        <v>478</v>
      </c>
      <c r="D39" s="79">
        <v>44450</v>
      </c>
      <c r="E39" s="37"/>
      <c r="F39" s="37" t="s">
        <v>589</v>
      </c>
      <c r="G39" s="37"/>
      <c r="H39" s="2" t="s">
        <v>599</v>
      </c>
    </row>
    <row r="40" spans="2:8" ht="29" x14ac:dyDescent="0.35">
      <c r="B40" s="33" t="s">
        <v>392</v>
      </c>
      <c r="C40" s="78" t="s">
        <v>393</v>
      </c>
      <c r="D40" s="79">
        <v>50000</v>
      </c>
      <c r="E40" s="37"/>
      <c r="F40" s="37" t="s">
        <v>589</v>
      </c>
      <c r="G40" s="37"/>
      <c r="H40" s="2" t="s">
        <v>599</v>
      </c>
    </row>
    <row r="41" spans="2:8" ht="29" x14ac:dyDescent="0.35">
      <c r="B41" s="33" t="s">
        <v>277</v>
      </c>
      <c r="C41" s="78" t="s">
        <v>281</v>
      </c>
      <c r="D41" s="79">
        <v>6000</v>
      </c>
      <c r="E41" s="37" t="s">
        <v>589</v>
      </c>
      <c r="F41" s="37"/>
      <c r="G41" s="37"/>
      <c r="H41" s="2" t="s">
        <v>599</v>
      </c>
    </row>
    <row r="42" spans="2:8" x14ac:dyDescent="0.35">
      <c r="B42" s="33" t="s">
        <v>310</v>
      </c>
      <c r="C42" s="78" t="s">
        <v>311</v>
      </c>
      <c r="D42" s="79">
        <v>7500</v>
      </c>
      <c r="E42" s="37" t="s">
        <v>589</v>
      </c>
      <c r="F42" s="37"/>
      <c r="G42" s="37"/>
      <c r="H42" s="2" t="s">
        <v>599</v>
      </c>
    </row>
    <row r="43" spans="2:8" x14ac:dyDescent="0.35">
      <c r="B43" s="33" t="s">
        <v>437</v>
      </c>
      <c r="C43" s="78" t="s">
        <v>313</v>
      </c>
      <c r="D43" s="79">
        <v>113070</v>
      </c>
      <c r="E43" s="37"/>
      <c r="F43" s="37"/>
      <c r="G43" s="37" t="s">
        <v>589</v>
      </c>
      <c r="H43" s="2" t="s">
        <v>599</v>
      </c>
    </row>
    <row r="44" spans="2:8" ht="29" x14ac:dyDescent="0.35">
      <c r="B44" s="33" t="s">
        <v>34</v>
      </c>
      <c r="C44" s="78" t="s">
        <v>232</v>
      </c>
      <c r="D44" s="79">
        <v>41500</v>
      </c>
      <c r="E44" s="37"/>
      <c r="F44" s="37" t="s">
        <v>589</v>
      </c>
      <c r="G44" s="37"/>
      <c r="H44" s="2" t="s">
        <v>599</v>
      </c>
    </row>
    <row r="45" spans="2:8" ht="29" x14ac:dyDescent="0.35">
      <c r="B45" s="33" t="s">
        <v>32</v>
      </c>
      <c r="C45" s="78" t="s">
        <v>225</v>
      </c>
      <c r="D45" s="79">
        <v>45000</v>
      </c>
      <c r="E45" s="37"/>
      <c r="F45" s="37" t="s">
        <v>589</v>
      </c>
      <c r="G45" s="37"/>
      <c r="H45" s="2" t="s">
        <v>599</v>
      </c>
    </row>
    <row r="46" spans="2:8" ht="29" x14ac:dyDescent="0.35">
      <c r="B46" s="33" t="s">
        <v>33</v>
      </c>
      <c r="C46" s="78" t="s">
        <v>230</v>
      </c>
      <c r="D46" s="79">
        <v>6000</v>
      </c>
      <c r="E46" s="37" t="s">
        <v>589</v>
      </c>
      <c r="F46" s="37"/>
      <c r="G46" s="37"/>
      <c r="H46" s="2" t="s">
        <v>599</v>
      </c>
    </row>
    <row r="47" spans="2:8" ht="29" x14ac:dyDescent="0.35">
      <c r="B47" s="33" t="s">
        <v>492</v>
      </c>
      <c r="C47" s="78" t="s">
        <v>230</v>
      </c>
      <c r="D47" s="79">
        <v>85000</v>
      </c>
      <c r="E47" s="37"/>
      <c r="F47" s="37"/>
      <c r="G47" s="37" t="s">
        <v>589</v>
      </c>
      <c r="H47" s="2" t="s">
        <v>599</v>
      </c>
    </row>
    <row r="48" spans="2:8" ht="29" x14ac:dyDescent="0.35">
      <c r="B48" s="33" t="s">
        <v>390</v>
      </c>
      <c r="C48" s="78" t="s">
        <v>235</v>
      </c>
      <c r="D48" s="79">
        <v>60000</v>
      </c>
      <c r="E48" s="37"/>
      <c r="F48" s="37"/>
      <c r="G48" s="37" t="s">
        <v>589</v>
      </c>
      <c r="H48" s="2" t="s">
        <v>599</v>
      </c>
    </row>
    <row r="49" spans="2:8" ht="29" x14ac:dyDescent="0.35">
      <c r="B49" s="33" t="s">
        <v>35</v>
      </c>
      <c r="C49" s="78" t="s">
        <v>235</v>
      </c>
      <c r="D49" s="79">
        <v>102000</v>
      </c>
      <c r="E49" s="37"/>
      <c r="F49" s="37" t="s">
        <v>589</v>
      </c>
      <c r="G49" s="37"/>
      <c r="H49" s="2" t="s">
        <v>599</v>
      </c>
    </row>
    <row r="50" spans="2:8" ht="29" x14ac:dyDescent="0.35">
      <c r="B50" s="33" t="s">
        <v>35</v>
      </c>
      <c r="C50" s="78" t="s">
        <v>236</v>
      </c>
      <c r="D50" s="79">
        <v>25750</v>
      </c>
      <c r="E50" s="37"/>
      <c r="F50" s="37" t="s">
        <v>589</v>
      </c>
      <c r="G50" s="37"/>
      <c r="H50" s="2" t="s">
        <v>599</v>
      </c>
    </row>
    <row r="51" spans="2:8" ht="29" x14ac:dyDescent="0.35">
      <c r="B51" s="33" t="s">
        <v>33</v>
      </c>
      <c r="C51" s="78" t="s">
        <v>227</v>
      </c>
      <c r="D51" s="79">
        <v>54500</v>
      </c>
      <c r="E51" s="37"/>
      <c r="F51" s="37" t="s">
        <v>589</v>
      </c>
      <c r="G51" s="37"/>
      <c r="H51" s="2" t="s">
        <v>599</v>
      </c>
    </row>
    <row r="52" spans="2:8" ht="29" x14ac:dyDescent="0.35">
      <c r="B52" s="33" t="s">
        <v>33</v>
      </c>
      <c r="C52" s="78" t="s">
        <v>231</v>
      </c>
      <c r="D52" s="79">
        <v>10000</v>
      </c>
      <c r="E52" s="37" t="s">
        <v>589</v>
      </c>
      <c r="F52" s="37"/>
      <c r="G52" s="37"/>
      <c r="H52" s="2" t="s">
        <v>599</v>
      </c>
    </row>
    <row r="53" spans="2:8" ht="29" x14ac:dyDescent="0.35">
      <c r="B53" s="33" t="s">
        <v>252</v>
      </c>
      <c r="C53" s="78" t="s">
        <v>226</v>
      </c>
      <c r="D53" s="79">
        <v>20101</v>
      </c>
      <c r="E53" s="37"/>
      <c r="F53" s="37" t="s">
        <v>589</v>
      </c>
      <c r="G53" s="37"/>
      <c r="H53" s="2" t="s">
        <v>599</v>
      </c>
    </row>
    <row r="54" spans="2:8" ht="29" x14ac:dyDescent="0.35">
      <c r="B54" s="33" t="s">
        <v>34</v>
      </c>
      <c r="C54" s="78" t="s">
        <v>233</v>
      </c>
      <c r="D54" s="79">
        <v>65500</v>
      </c>
      <c r="E54" s="37"/>
      <c r="F54" s="37" t="s">
        <v>589</v>
      </c>
      <c r="G54" s="37"/>
      <c r="H54" s="2" t="s">
        <v>599</v>
      </c>
    </row>
    <row r="55" spans="2:8" ht="29" x14ac:dyDescent="0.35">
      <c r="B55" s="33" t="s">
        <v>35</v>
      </c>
      <c r="C55" s="78" t="s">
        <v>234</v>
      </c>
      <c r="D55" s="79">
        <v>13000</v>
      </c>
      <c r="E55" s="37"/>
      <c r="F55" s="37" t="s">
        <v>589</v>
      </c>
      <c r="G55" s="37"/>
      <c r="H55" s="2" t="s">
        <v>599</v>
      </c>
    </row>
    <row r="56" spans="2:8" ht="29" x14ac:dyDescent="0.35">
      <c r="B56" s="33" t="s">
        <v>467</v>
      </c>
      <c r="C56" s="78" t="s">
        <v>234</v>
      </c>
      <c r="D56" s="79">
        <v>124947</v>
      </c>
      <c r="E56" s="37"/>
      <c r="F56" s="37"/>
      <c r="G56" s="37" t="s">
        <v>589</v>
      </c>
      <c r="H56" s="2" t="s">
        <v>599</v>
      </c>
    </row>
    <row r="57" spans="2:8" ht="29" x14ac:dyDescent="0.35">
      <c r="B57" s="33" t="s">
        <v>33</v>
      </c>
      <c r="C57" s="78" t="s">
        <v>228</v>
      </c>
      <c r="D57" s="79">
        <v>43000</v>
      </c>
      <c r="E57" s="37"/>
      <c r="F57" s="37" t="s">
        <v>589</v>
      </c>
      <c r="G57" s="37"/>
      <c r="H57" s="2" t="s">
        <v>599</v>
      </c>
    </row>
    <row r="58" spans="2:8" ht="29" x14ac:dyDescent="0.35">
      <c r="B58" s="33" t="s">
        <v>33</v>
      </c>
      <c r="C58" s="78" t="s">
        <v>229</v>
      </c>
      <c r="D58" s="79">
        <v>29250</v>
      </c>
      <c r="E58" s="37"/>
      <c r="F58" s="37" t="s">
        <v>589</v>
      </c>
      <c r="G58" s="37"/>
      <c r="H58" s="2" t="s">
        <v>599</v>
      </c>
    </row>
    <row r="59" spans="2:8" x14ac:dyDescent="0.35">
      <c r="B59" s="33" t="s">
        <v>463</v>
      </c>
      <c r="C59" s="78" t="s">
        <v>464</v>
      </c>
      <c r="D59" s="79">
        <v>12705</v>
      </c>
      <c r="E59" s="37"/>
      <c r="F59" s="37" t="s">
        <v>589</v>
      </c>
      <c r="G59" s="37"/>
      <c r="H59" s="2" t="s">
        <v>599</v>
      </c>
    </row>
    <row r="60" spans="2:8" x14ac:dyDescent="0.35">
      <c r="B60" s="33" t="s">
        <v>331</v>
      </c>
      <c r="C60" s="78" t="s">
        <v>167</v>
      </c>
      <c r="D60" s="79">
        <v>25000</v>
      </c>
      <c r="E60" s="37"/>
      <c r="F60" s="37" t="s">
        <v>589</v>
      </c>
      <c r="G60" s="37"/>
      <c r="H60" s="2" t="s">
        <v>599</v>
      </c>
    </row>
    <row r="61" spans="2:8" ht="29" x14ac:dyDescent="0.35">
      <c r="B61" s="33" t="s">
        <v>489</v>
      </c>
      <c r="C61" s="78" t="s">
        <v>283</v>
      </c>
      <c r="D61" s="79">
        <v>5000</v>
      </c>
      <c r="E61" s="37" t="s">
        <v>589</v>
      </c>
      <c r="F61" s="37"/>
      <c r="G61" s="37"/>
      <c r="H61" s="2" t="s">
        <v>599</v>
      </c>
    </row>
    <row r="62" spans="2:8" ht="29" x14ac:dyDescent="0.35">
      <c r="B62" s="33" t="s">
        <v>279</v>
      </c>
      <c r="C62" s="78" t="s">
        <v>283</v>
      </c>
      <c r="D62" s="79">
        <v>48250</v>
      </c>
      <c r="E62" s="37"/>
      <c r="F62" s="37" t="s">
        <v>589</v>
      </c>
      <c r="G62" s="37"/>
      <c r="H62" s="2" t="s">
        <v>599</v>
      </c>
    </row>
    <row r="63" spans="2:8" x14ac:dyDescent="0.35">
      <c r="B63" s="33" t="s">
        <v>421</v>
      </c>
      <c r="C63" s="80" t="s">
        <v>422</v>
      </c>
      <c r="D63" s="81">
        <v>50000</v>
      </c>
      <c r="E63" s="37"/>
      <c r="F63" s="37" t="s">
        <v>589</v>
      </c>
      <c r="G63" s="37"/>
      <c r="H63" s="2" t="s">
        <v>598</v>
      </c>
    </row>
    <row r="64" spans="2:8" ht="29" x14ac:dyDescent="0.35">
      <c r="B64" s="33" t="s">
        <v>456</v>
      </c>
      <c r="C64" s="80" t="s">
        <v>457</v>
      </c>
      <c r="D64" s="81">
        <v>55865</v>
      </c>
      <c r="E64" s="37"/>
      <c r="F64" s="37"/>
      <c r="G64" s="37" t="s">
        <v>589</v>
      </c>
      <c r="H64" s="2" t="s">
        <v>598</v>
      </c>
    </row>
    <row r="65" spans="2:8" ht="29" x14ac:dyDescent="0.35">
      <c r="B65" s="33" t="s">
        <v>371</v>
      </c>
      <c r="C65" s="80" t="s">
        <v>372</v>
      </c>
      <c r="D65" s="81">
        <v>5000</v>
      </c>
      <c r="E65" s="37" t="s">
        <v>589</v>
      </c>
      <c r="F65" s="37"/>
      <c r="G65" s="37"/>
      <c r="H65" s="2" t="s">
        <v>598</v>
      </c>
    </row>
    <row r="66" spans="2:8" ht="29" x14ac:dyDescent="0.35">
      <c r="B66" s="33" t="s">
        <v>490</v>
      </c>
      <c r="C66" s="80" t="s">
        <v>491</v>
      </c>
      <c r="D66" s="81">
        <v>29000</v>
      </c>
      <c r="E66" s="37"/>
      <c r="F66" s="37" t="s">
        <v>589</v>
      </c>
      <c r="G66" s="37"/>
      <c r="H66" s="2" t="s">
        <v>598</v>
      </c>
    </row>
    <row r="67" spans="2:8" ht="29" x14ac:dyDescent="0.35">
      <c r="B67" s="33" t="s">
        <v>448</v>
      </c>
      <c r="C67" s="80" t="s">
        <v>449</v>
      </c>
      <c r="D67" s="81">
        <v>100000</v>
      </c>
      <c r="E67" s="37"/>
      <c r="F67" s="37"/>
      <c r="G67" s="37" t="s">
        <v>589</v>
      </c>
      <c r="H67" s="2" t="s">
        <v>598</v>
      </c>
    </row>
    <row r="68" spans="2:8" ht="29" x14ac:dyDescent="0.35">
      <c r="B68" s="33" t="s">
        <v>368</v>
      </c>
      <c r="C68" s="80" t="s">
        <v>369</v>
      </c>
      <c r="D68" s="81">
        <v>2500</v>
      </c>
      <c r="E68" s="37" t="s">
        <v>589</v>
      </c>
      <c r="F68" s="37"/>
      <c r="G68" s="37"/>
      <c r="H68" s="2" t="s">
        <v>598</v>
      </c>
    </row>
    <row r="69" spans="2:8" ht="43.5" x14ac:dyDescent="0.35">
      <c r="B69" s="33" t="s">
        <v>411</v>
      </c>
      <c r="C69" s="80" t="s">
        <v>412</v>
      </c>
      <c r="D69" s="81">
        <v>12000</v>
      </c>
      <c r="E69" s="37"/>
      <c r="F69" s="37" t="s">
        <v>589</v>
      </c>
      <c r="G69" s="37"/>
      <c r="H69" s="2" t="s">
        <v>598</v>
      </c>
    </row>
    <row r="70" spans="2:8" ht="29" x14ac:dyDescent="0.35">
      <c r="B70" s="33" t="s">
        <v>242</v>
      </c>
      <c r="C70" s="80" t="s">
        <v>301</v>
      </c>
      <c r="D70" s="81">
        <v>85000</v>
      </c>
      <c r="E70" s="37"/>
      <c r="F70" s="37"/>
      <c r="G70" s="37" t="s">
        <v>589</v>
      </c>
      <c r="H70" s="2" t="s">
        <v>598</v>
      </c>
    </row>
    <row r="71" spans="2:8" ht="29" x14ac:dyDescent="0.35">
      <c r="B71" s="33" t="s">
        <v>379</v>
      </c>
      <c r="C71" s="80" t="s">
        <v>241</v>
      </c>
      <c r="D71" s="81">
        <v>34595</v>
      </c>
      <c r="E71" s="37"/>
      <c r="F71" s="37" t="s">
        <v>589</v>
      </c>
      <c r="G71" s="37"/>
      <c r="H71" s="2" t="s">
        <v>598</v>
      </c>
    </row>
    <row r="72" spans="2:8" x14ac:dyDescent="0.35">
      <c r="B72" s="33" t="s">
        <v>338</v>
      </c>
      <c r="C72" s="80" t="s">
        <v>339</v>
      </c>
      <c r="D72" s="81">
        <v>5000</v>
      </c>
      <c r="E72" s="37" t="s">
        <v>589</v>
      </c>
      <c r="F72" s="37"/>
      <c r="G72" s="37"/>
      <c r="H72" s="2" t="s">
        <v>598</v>
      </c>
    </row>
    <row r="73" spans="2:8" ht="29" x14ac:dyDescent="0.35">
      <c r="B73" s="33" t="s">
        <v>396</v>
      </c>
      <c r="C73" s="80" t="s">
        <v>397</v>
      </c>
      <c r="D73" s="81">
        <v>7500</v>
      </c>
      <c r="E73" s="37" t="s">
        <v>589</v>
      </c>
      <c r="F73" s="37"/>
      <c r="G73" s="37"/>
      <c r="H73" s="2" t="s">
        <v>598</v>
      </c>
    </row>
    <row r="74" spans="2:8" ht="29" x14ac:dyDescent="0.35">
      <c r="B74" s="33" t="s">
        <v>332</v>
      </c>
      <c r="C74" s="80" t="s">
        <v>333</v>
      </c>
      <c r="D74" s="81">
        <v>20000</v>
      </c>
      <c r="E74" s="37"/>
      <c r="F74" s="37" t="s">
        <v>589</v>
      </c>
      <c r="G74" s="37"/>
      <c r="H74" s="2" t="s">
        <v>598</v>
      </c>
    </row>
    <row r="75" spans="2:8" ht="29" x14ac:dyDescent="0.35">
      <c r="B75" s="33" t="s">
        <v>483</v>
      </c>
      <c r="C75" s="80" t="s">
        <v>484</v>
      </c>
      <c r="D75" s="81">
        <v>4920</v>
      </c>
      <c r="E75" s="37" t="s">
        <v>589</v>
      </c>
      <c r="F75" s="37"/>
      <c r="G75" s="37"/>
      <c r="H75" s="2" t="s">
        <v>598</v>
      </c>
    </row>
    <row r="76" spans="2:8" ht="43.5" x14ac:dyDescent="0.35">
      <c r="B76" s="33" t="s">
        <v>286</v>
      </c>
      <c r="C76" s="80" t="s">
        <v>287</v>
      </c>
      <c r="D76" s="81">
        <v>14800</v>
      </c>
      <c r="E76" s="37"/>
      <c r="F76" s="37" t="s">
        <v>589</v>
      </c>
      <c r="G76" s="37"/>
      <c r="H76" s="2" t="s">
        <v>598</v>
      </c>
    </row>
    <row r="77" spans="2:8" ht="29" x14ac:dyDescent="0.35">
      <c r="B77" s="33" t="s">
        <v>320</v>
      </c>
      <c r="C77" s="80" t="s">
        <v>206</v>
      </c>
      <c r="D77" s="81">
        <v>25000</v>
      </c>
      <c r="E77" s="37"/>
      <c r="F77" s="37" t="s">
        <v>589</v>
      </c>
      <c r="G77" s="37"/>
      <c r="H77" s="2" t="s">
        <v>598</v>
      </c>
    </row>
    <row r="78" spans="2:8" ht="29" x14ac:dyDescent="0.35">
      <c r="B78" s="33" t="s">
        <v>366</v>
      </c>
      <c r="C78" s="80" t="s">
        <v>367</v>
      </c>
      <c r="D78" s="81">
        <v>3450</v>
      </c>
      <c r="E78" s="37" t="s">
        <v>589</v>
      </c>
      <c r="F78" s="37"/>
      <c r="G78" s="37"/>
      <c r="H78" s="2" t="s">
        <v>598</v>
      </c>
    </row>
    <row r="79" spans="2:8" ht="29" x14ac:dyDescent="0.35">
      <c r="B79" s="33" t="s">
        <v>495</v>
      </c>
      <c r="C79" s="80" t="s">
        <v>496</v>
      </c>
      <c r="D79" s="81">
        <v>15000</v>
      </c>
      <c r="E79" s="37"/>
      <c r="F79" s="37" t="s">
        <v>589</v>
      </c>
      <c r="G79" s="37"/>
      <c r="H79" s="2" t="s">
        <v>598</v>
      </c>
    </row>
    <row r="80" spans="2:8" ht="43.5" x14ac:dyDescent="0.35">
      <c r="B80" s="33" t="s">
        <v>497</v>
      </c>
      <c r="C80" s="80" t="s">
        <v>282</v>
      </c>
      <c r="D80" s="81">
        <v>23685</v>
      </c>
      <c r="E80" s="37"/>
      <c r="F80" s="37" t="s">
        <v>589</v>
      </c>
      <c r="G80" s="37"/>
      <c r="H80" s="2" t="s">
        <v>598</v>
      </c>
    </row>
    <row r="81" spans="2:8" ht="29" x14ac:dyDescent="0.35">
      <c r="B81" s="33" t="s">
        <v>373</v>
      </c>
      <c r="C81" s="80" t="s">
        <v>282</v>
      </c>
      <c r="D81" s="81">
        <v>35000</v>
      </c>
      <c r="E81" s="37"/>
      <c r="F81" s="37" t="s">
        <v>589</v>
      </c>
      <c r="G81" s="37"/>
      <c r="H81" s="2" t="s">
        <v>598</v>
      </c>
    </row>
    <row r="82" spans="2:8" ht="29" x14ac:dyDescent="0.35">
      <c r="B82" s="33" t="s">
        <v>278</v>
      </c>
      <c r="C82" s="80" t="s">
        <v>282</v>
      </c>
      <c r="D82" s="81">
        <v>180000</v>
      </c>
      <c r="E82" s="37"/>
      <c r="F82" s="37"/>
      <c r="G82" s="37" t="s">
        <v>589</v>
      </c>
      <c r="H82" s="2" t="s">
        <v>598</v>
      </c>
    </row>
    <row r="83" spans="2:8" ht="29" x14ac:dyDescent="0.35">
      <c r="B83" s="33" t="s">
        <v>460</v>
      </c>
      <c r="C83" s="80" t="s">
        <v>282</v>
      </c>
      <c r="D83" s="81">
        <v>282825</v>
      </c>
      <c r="E83" s="37"/>
      <c r="F83" s="37"/>
      <c r="G83" s="37" t="s">
        <v>589</v>
      </c>
      <c r="H83" s="2" t="s">
        <v>598</v>
      </c>
    </row>
    <row r="84" spans="2:8" x14ac:dyDescent="0.35">
      <c r="B84" s="33" t="s">
        <v>487</v>
      </c>
      <c r="C84" s="80" t="s">
        <v>282</v>
      </c>
      <c r="D84" s="81">
        <v>310714</v>
      </c>
      <c r="E84" s="37"/>
      <c r="F84" s="37"/>
      <c r="G84" s="37" t="s">
        <v>589</v>
      </c>
      <c r="H84" s="2" t="s">
        <v>598</v>
      </c>
    </row>
    <row r="85" spans="2:8" x14ac:dyDescent="0.35">
      <c r="B85" s="33" t="s">
        <v>465</v>
      </c>
      <c r="C85" s="80" t="s">
        <v>466</v>
      </c>
      <c r="D85" s="81">
        <v>21620</v>
      </c>
      <c r="E85" s="37"/>
      <c r="F85" s="37" t="s">
        <v>589</v>
      </c>
      <c r="G85" s="37"/>
      <c r="H85" s="2" t="s">
        <v>598</v>
      </c>
    </row>
    <row r="86" spans="2:8" ht="29" x14ac:dyDescent="0.35">
      <c r="B86" s="33" t="s">
        <v>481</v>
      </c>
      <c r="C86" s="80" t="s">
        <v>482</v>
      </c>
      <c r="D86" s="81">
        <v>75000</v>
      </c>
      <c r="E86" s="37"/>
      <c r="F86" s="37"/>
      <c r="G86" s="37" t="s">
        <v>589</v>
      </c>
      <c r="H86" s="2" t="s">
        <v>598</v>
      </c>
    </row>
    <row r="87" spans="2:8" x14ac:dyDescent="0.35">
      <c r="B87" s="33" t="s">
        <v>352</v>
      </c>
      <c r="C87" s="80" t="s">
        <v>353</v>
      </c>
      <c r="D87" s="81">
        <v>30600</v>
      </c>
      <c r="E87" s="37"/>
      <c r="F87" s="37" t="s">
        <v>589</v>
      </c>
      <c r="G87" s="37"/>
      <c r="H87" s="2" t="s">
        <v>598</v>
      </c>
    </row>
    <row r="88" spans="2:8" ht="29" x14ac:dyDescent="0.35">
      <c r="B88" s="33" t="s">
        <v>342</v>
      </c>
      <c r="C88" s="80" t="s">
        <v>341</v>
      </c>
      <c r="D88" s="81">
        <v>1701</v>
      </c>
      <c r="E88" s="37"/>
      <c r="F88" s="37" t="s">
        <v>589</v>
      </c>
      <c r="G88" s="37"/>
      <c r="H88" s="2" t="s">
        <v>598</v>
      </c>
    </row>
    <row r="89" spans="2:8" ht="29" x14ac:dyDescent="0.35">
      <c r="B89" s="33" t="s">
        <v>340</v>
      </c>
      <c r="C89" s="80" t="s">
        <v>341</v>
      </c>
      <c r="D89" s="81">
        <v>20000</v>
      </c>
      <c r="E89" s="37"/>
      <c r="F89" s="37" t="s">
        <v>589</v>
      </c>
      <c r="G89" s="37"/>
      <c r="H89" s="2" t="s">
        <v>598</v>
      </c>
    </row>
    <row r="90" spans="2:8" ht="29" x14ac:dyDescent="0.35">
      <c r="B90" s="33" t="s">
        <v>485</v>
      </c>
      <c r="C90" s="80" t="s">
        <v>486</v>
      </c>
      <c r="D90" s="81">
        <v>8995</v>
      </c>
      <c r="E90" s="37" t="s">
        <v>589</v>
      </c>
      <c r="F90" s="37"/>
      <c r="G90" s="37"/>
      <c r="H90" s="2" t="s">
        <v>598</v>
      </c>
    </row>
    <row r="91" spans="2:8" ht="29" x14ac:dyDescent="0.35">
      <c r="B91" s="33" t="s">
        <v>308</v>
      </c>
      <c r="C91" s="80" t="s">
        <v>309</v>
      </c>
      <c r="D91" s="81">
        <v>161000</v>
      </c>
      <c r="E91" s="37"/>
      <c r="F91" s="37"/>
      <c r="G91" s="37" t="str">
        <f>IF(D91&gt;50000,"X"," ")</f>
        <v>X</v>
      </c>
      <c r="H91" s="2" t="s">
        <v>598</v>
      </c>
    </row>
    <row r="92" spans="2:8" ht="29" x14ac:dyDescent="0.35">
      <c r="B92" s="33" t="s">
        <v>343</v>
      </c>
      <c r="C92" s="80" t="s">
        <v>344</v>
      </c>
      <c r="D92" s="81">
        <v>7500</v>
      </c>
      <c r="E92" s="37" t="s">
        <v>589</v>
      </c>
      <c r="F92" s="37"/>
      <c r="G92" s="37"/>
      <c r="H92" s="2" t="s">
        <v>598</v>
      </c>
    </row>
    <row r="93" spans="2:8" ht="29" x14ac:dyDescent="0.35">
      <c r="B93" s="33" t="s">
        <v>394</v>
      </c>
      <c r="C93" s="80" t="s">
        <v>395</v>
      </c>
      <c r="D93" s="81">
        <v>5950</v>
      </c>
      <c r="E93" s="37" t="s">
        <v>589</v>
      </c>
      <c r="F93" s="37"/>
      <c r="G93" s="37"/>
      <c r="H93" s="2" t="s">
        <v>598</v>
      </c>
    </row>
    <row r="94" spans="2:8" ht="29" x14ac:dyDescent="0.35">
      <c r="B94" s="33" t="s">
        <v>336</v>
      </c>
      <c r="C94" s="80" t="s">
        <v>242</v>
      </c>
      <c r="D94" s="81">
        <v>64695</v>
      </c>
      <c r="E94" s="37"/>
      <c r="F94" s="37"/>
      <c r="G94" s="37" t="s">
        <v>589</v>
      </c>
      <c r="H94" s="2" t="s">
        <v>598</v>
      </c>
    </row>
    <row r="95" spans="2:8" ht="29" x14ac:dyDescent="0.35">
      <c r="B95" s="33" t="s">
        <v>337</v>
      </c>
      <c r="C95" s="80" t="s">
        <v>242</v>
      </c>
      <c r="D95" s="81">
        <v>82227</v>
      </c>
      <c r="E95" s="37"/>
      <c r="F95" s="37"/>
      <c r="G95" s="37" t="s">
        <v>589</v>
      </c>
      <c r="H95" s="2" t="s">
        <v>598</v>
      </c>
    </row>
    <row r="96" spans="2:8" ht="58" x14ac:dyDescent="0.35">
      <c r="B96" s="33" t="s">
        <v>351</v>
      </c>
      <c r="C96" s="80" t="s">
        <v>242</v>
      </c>
      <c r="D96" s="81">
        <v>211050</v>
      </c>
      <c r="E96" s="37"/>
      <c r="F96" s="37"/>
      <c r="G96" s="37" t="s">
        <v>589</v>
      </c>
      <c r="H96" s="2" t="s">
        <v>598</v>
      </c>
    </row>
    <row r="97" spans="2:8" ht="29" x14ac:dyDescent="0.35">
      <c r="B97" s="33" t="s">
        <v>381</v>
      </c>
      <c r="C97" s="80" t="s">
        <v>313</v>
      </c>
      <c r="D97" s="81">
        <v>10000</v>
      </c>
      <c r="E97" s="37" t="s">
        <v>589</v>
      </c>
      <c r="F97" s="37"/>
      <c r="G97" s="37"/>
      <c r="H97" s="2" t="s">
        <v>598</v>
      </c>
    </row>
    <row r="98" spans="2:8" ht="29" x14ac:dyDescent="0.35">
      <c r="B98" s="33" t="s">
        <v>312</v>
      </c>
      <c r="C98" s="80" t="s">
        <v>313</v>
      </c>
      <c r="D98" s="81">
        <v>25000</v>
      </c>
      <c r="E98" s="37"/>
      <c r="F98" s="37" t="s">
        <v>589</v>
      </c>
      <c r="G98" s="37"/>
      <c r="H98" s="2" t="s">
        <v>598</v>
      </c>
    </row>
    <row r="99" spans="2:8" x14ac:dyDescent="0.35">
      <c r="B99" s="33" t="s">
        <v>364</v>
      </c>
      <c r="C99" s="80" t="s">
        <v>313</v>
      </c>
      <c r="D99" s="81">
        <v>35980</v>
      </c>
      <c r="E99" s="37"/>
      <c r="F99" s="37" t="s">
        <v>589</v>
      </c>
      <c r="G99" s="37"/>
      <c r="H99" s="2" t="s">
        <v>598</v>
      </c>
    </row>
    <row r="100" spans="2:8" ht="43.5" x14ac:dyDescent="0.35">
      <c r="B100" s="33" t="s">
        <v>350</v>
      </c>
      <c r="C100" s="80" t="s">
        <v>313</v>
      </c>
      <c r="D100" s="81">
        <v>294720</v>
      </c>
      <c r="E100" s="37"/>
      <c r="F100" s="37"/>
      <c r="G100" s="37" t="s">
        <v>589</v>
      </c>
      <c r="H100" s="2" t="s">
        <v>598</v>
      </c>
    </row>
    <row r="101" spans="2:8" ht="29" x14ac:dyDescent="0.35">
      <c r="B101" s="33" t="s">
        <v>431</v>
      </c>
      <c r="C101" s="80" t="s">
        <v>432</v>
      </c>
      <c r="D101" s="81">
        <v>15000</v>
      </c>
      <c r="E101" s="37"/>
      <c r="F101" s="37" t="s">
        <v>589</v>
      </c>
      <c r="G101" s="37"/>
      <c r="H101" s="2" t="s">
        <v>598</v>
      </c>
    </row>
    <row r="102" spans="2:8" ht="29" x14ac:dyDescent="0.35">
      <c r="B102" s="33" t="s">
        <v>402</v>
      </c>
      <c r="C102" s="80" t="s">
        <v>234</v>
      </c>
      <c r="D102" s="81">
        <v>142132</v>
      </c>
      <c r="E102" s="37"/>
      <c r="F102" s="37"/>
      <c r="G102" s="37" t="s">
        <v>589</v>
      </c>
      <c r="H102" s="2" t="s">
        <v>598</v>
      </c>
    </row>
    <row r="103" spans="2:8" ht="29" x14ac:dyDescent="0.35">
      <c r="B103" s="33" t="s">
        <v>330</v>
      </c>
      <c r="C103" s="80" t="s">
        <v>228</v>
      </c>
      <c r="D103" s="81">
        <v>18800</v>
      </c>
      <c r="E103" s="37"/>
      <c r="F103" s="37" t="s">
        <v>589</v>
      </c>
      <c r="G103" s="37"/>
      <c r="H103" s="2" t="s">
        <v>598</v>
      </c>
    </row>
    <row r="104" spans="2:8" ht="29" x14ac:dyDescent="0.35">
      <c r="B104" s="33" t="s">
        <v>329</v>
      </c>
      <c r="C104" s="80" t="s">
        <v>228</v>
      </c>
      <c r="D104" s="81">
        <v>46400</v>
      </c>
      <c r="E104" s="37"/>
      <c r="F104" s="37" t="s">
        <v>589</v>
      </c>
      <c r="G104" s="37"/>
      <c r="H104" s="2" t="s">
        <v>598</v>
      </c>
    </row>
    <row r="105" spans="2:8" x14ac:dyDescent="0.35">
      <c r="B105" s="33" t="s">
        <v>403</v>
      </c>
      <c r="C105" s="80" t="s">
        <v>228</v>
      </c>
      <c r="D105" s="81">
        <v>507500</v>
      </c>
      <c r="E105" s="37"/>
      <c r="F105" s="37"/>
      <c r="G105" s="37" t="s">
        <v>589</v>
      </c>
      <c r="H105" s="2" t="s">
        <v>598</v>
      </c>
    </row>
    <row r="106" spans="2:8" ht="43.5" x14ac:dyDescent="0.35">
      <c r="B106" s="33" t="s">
        <v>370</v>
      </c>
      <c r="C106" s="80" t="s">
        <v>229</v>
      </c>
      <c r="D106" s="81">
        <v>40000</v>
      </c>
      <c r="E106" s="37"/>
      <c r="F106" s="37" t="s">
        <v>589</v>
      </c>
      <c r="G106" s="37"/>
      <c r="H106" s="2" t="s">
        <v>598</v>
      </c>
    </row>
    <row r="107" spans="2:8" ht="29" x14ac:dyDescent="0.35">
      <c r="B107" s="33" t="s">
        <v>391</v>
      </c>
      <c r="C107" s="80" t="s">
        <v>229</v>
      </c>
      <c r="D107" s="81">
        <v>40000</v>
      </c>
      <c r="E107" s="37"/>
      <c r="F107" s="37" t="s">
        <v>589</v>
      </c>
      <c r="G107" s="37"/>
      <c r="H107" s="2" t="s">
        <v>598</v>
      </c>
    </row>
    <row r="108" spans="2:8" x14ac:dyDescent="0.35">
      <c r="B108" s="33" t="s">
        <v>413</v>
      </c>
      <c r="C108" s="80" t="s">
        <v>414</v>
      </c>
      <c r="D108" s="81">
        <v>60000</v>
      </c>
      <c r="E108" s="37"/>
      <c r="F108" s="37"/>
      <c r="G108" s="37" t="s">
        <v>589</v>
      </c>
      <c r="H108" s="2" t="s">
        <v>598</v>
      </c>
    </row>
    <row r="109" spans="2:8" ht="29" x14ac:dyDescent="0.35">
      <c r="B109" s="33" t="s">
        <v>276</v>
      </c>
      <c r="C109" s="80" t="s">
        <v>280</v>
      </c>
      <c r="D109" s="81">
        <v>31000</v>
      </c>
      <c r="E109" s="37"/>
      <c r="F109" s="37" t="s">
        <v>589</v>
      </c>
      <c r="G109" s="37"/>
      <c r="H109" s="2" t="s">
        <v>598</v>
      </c>
    </row>
    <row r="110" spans="2:8" ht="29" x14ac:dyDescent="0.35">
      <c r="B110" s="33" t="s">
        <v>450</v>
      </c>
      <c r="C110" s="80" t="s">
        <v>451</v>
      </c>
      <c r="D110" s="81">
        <v>234500</v>
      </c>
      <c r="E110" s="37"/>
      <c r="F110" s="37"/>
      <c r="G110" s="37" t="s">
        <v>589</v>
      </c>
      <c r="H110" s="2" t="s">
        <v>598</v>
      </c>
    </row>
    <row r="111" spans="2:8" ht="29" x14ac:dyDescent="0.35">
      <c r="B111" s="33" t="s">
        <v>123</v>
      </c>
      <c r="C111" s="80"/>
      <c r="D111" s="81">
        <v>10000</v>
      </c>
      <c r="E111" s="37" t="str">
        <f>IF(D111&lt;10000.01,"X","")</f>
        <v>X</v>
      </c>
      <c r="F111" s="37"/>
      <c r="G111" s="37"/>
      <c r="H111" s="2" t="s">
        <v>598</v>
      </c>
    </row>
    <row r="112" spans="2:8" ht="43.5" x14ac:dyDescent="0.35">
      <c r="B112" s="33" t="s">
        <v>129</v>
      </c>
      <c r="C112" s="80"/>
      <c r="D112" s="81">
        <v>15700</v>
      </c>
      <c r="E112" s="37"/>
      <c r="F112" s="37" t="str">
        <f>IF(D112&lt;50000.01,"X","")</f>
        <v>X</v>
      </c>
      <c r="G112" s="37"/>
      <c r="H112" s="2" t="s">
        <v>598</v>
      </c>
    </row>
    <row r="113" spans="2:8" ht="43.5" x14ac:dyDescent="0.35">
      <c r="B113" s="33" t="s">
        <v>445</v>
      </c>
      <c r="C113" s="67" t="s">
        <v>226</v>
      </c>
      <c r="D113" s="77">
        <v>120000</v>
      </c>
      <c r="E113" s="37"/>
      <c r="F113" s="37"/>
      <c r="G113" s="37" t="s">
        <v>589</v>
      </c>
      <c r="H113" s="37" t="s">
        <v>600</v>
      </c>
    </row>
    <row r="114" spans="2:8" ht="29" x14ac:dyDescent="0.35">
      <c r="B114" s="33" t="s">
        <v>347</v>
      </c>
      <c r="C114" s="67" t="s">
        <v>237</v>
      </c>
      <c r="D114" s="77">
        <v>15000</v>
      </c>
      <c r="E114" s="37"/>
      <c r="F114" s="37" t="s">
        <v>589</v>
      </c>
      <c r="G114" s="37"/>
      <c r="H114" s="37" t="s">
        <v>600</v>
      </c>
    </row>
    <row r="115" spans="2:8" ht="29" x14ac:dyDescent="0.35">
      <c r="B115" s="33" t="s">
        <v>404</v>
      </c>
      <c r="C115" s="67" t="s">
        <v>405</v>
      </c>
      <c r="D115" s="77">
        <v>100000</v>
      </c>
      <c r="E115" s="37"/>
      <c r="F115" s="37"/>
      <c r="G115" s="37" t="s">
        <v>589</v>
      </c>
      <c r="H115" s="37" t="s">
        <v>600</v>
      </c>
    </row>
    <row r="116" spans="2:8" x14ac:dyDescent="0.35">
      <c r="B116" s="33" t="s">
        <v>472</v>
      </c>
      <c r="C116" s="67" t="s">
        <v>473</v>
      </c>
      <c r="D116" s="77">
        <v>112811</v>
      </c>
      <c r="E116" s="37"/>
      <c r="F116" s="37"/>
      <c r="G116" s="37" t="s">
        <v>589</v>
      </c>
      <c r="H116" s="37" t="s">
        <v>600</v>
      </c>
    </row>
    <row r="117" spans="2:8" ht="29" x14ac:dyDescent="0.35">
      <c r="B117" s="33" t="s">
        <v>438</v>
      </c>
      <c r="C117" s="67" t="s">
        <v>439</v>
      </c>
      <c r="D117" s="77">
        <v>100000</v>
      </c>
      <c r="E117" s="37"/>
      <c r="F117" s="37"/>
      <c r="G117" s="37" t="s">
        <v>589</v>
      </c>
      <c r="H117" s="37" t="s">
        <v>600</v>
      </c>
    </row>
    <row r="118" spans="2:8" ht="29" x14ac:dyDescent="0.35">
      <c r="B118" s="33" t="s">
        <v>400</v>
      </c>
      <c r="C118" s="67" t="s">
        <v>401</v>
      </c>
      <c r="D118" s="77">
        <v>20000</v>
      </c>
      <c r="E118" s="37"/>
      <c r="F118" s="37" t="s">
        <v>589</v>
      </c>
      <c r="G118" s="37"/>
      <c r="H118" s="37" t="s">
        <v>600</v>
      </c>
    </row>
    <row r="119" spans="2:8" x14ac:dyDescent="0.35">
      <c r="B119" s="33" t="s">
        <v>434</v>
      </c>
      <c r="C119" s="67" t="s">
        <v>401</v>
      </c>
      <c r="D119" s="77">
        <v>60000</v>
      </c>
      <c r="E119" s="37"/>
      <c r="F119" s="37"/>
      <c r="G119" s="37" t="s">
        <v>589</v>
      </c>
      <c r="H119" s="37" t="s">
        <v>600</v>
      </c>
    </row>
    <row r="120" spans="2:8" x14ac:dyDescent="0.35">
      <c r="B120" s="33" t="s">
        <v>468</v>
      </c>
      <c r="C120" s="67" t="s">
        <v>469</v>
      </c>
      <c r="D120" s="77">
        <v>39000</v>
      </c>
      <c r="E120" s="37"/>
      <c r="F120" s="37" t="s">
        <v>589</v>
      </c>
      <c r="G120" s="37"/>
      <c r="H120" s="37" t="s">
        <v>600</v>
      </c>
    </row>
    <row r="121" spans="2:8" ht="29" x14ac:dyDescent="0.35">
      <c r="B121" s="33" t="s">
        <v>493</v>
      </c>
      <c r="C121" s="67" t="s">
        <v>494</v>
      </c>
      <c r="D121" s="77">
        <v>15150</v>
      </c>
      <c r="E121" s="37"/>
      <c r="F121" s="37" t="s">
        <v>589</v>
      </c>
      <c r="G121" s="37"/>
      <c r="H121" s="37" t="s">
        <v>600</v>
      </c>
    </row>
    <row r="122" spans="2:8" ht="29" x14ac:dyDescent="0.35">
      <c r="B122" s="33" t="s">
        <v>406</v>
      </c>
      <c r="C122" s="67" t="s">
        <v>407</v>
      </c>
      <c r="D122" s="77">
        <v>400000</v>
      </c>
      <c r="E122" s="37"/>
      <c r="F122" s="37"/>
      <c r="G122" s="37" t="s">
        <v>589</v>
      </c>
      <c r="H122" s="37" t="s">
        <v>600</v>
      </c>
    </row>
    <row r="123" spans="2:8" x14ac:dyDescent="0.35">
      <c r="B123" s="33" t="s">
        <v>433</v>
      </c>
      <c r="C123" s="67" t="s">
        <v>165</v>
      </c>
      <c r="D123" s="77">
        <v>28461</v>
      </c>
      <c r="E123" s="37"/>
      <c r="F123" s="37" t="s">
        <v>589</v>
      </c>
      <c r="G123" s="37"/>
      <c r="H123" s="37" t="s">
        <v>600</v>
      </c>
    </row>
    <row r="124" spans="2:8" ht="29" x14ac:dyDescent="0.35">
      <c r="B124" s="33" t="s">
        <v>420</v>
      </c>
      <c r="C124" s="67" t="s">
        <v>165</v>
      </c>
      <c r="D124" s="77">
        <v>198130</v>
      </c>
      <c r="E124" s="37"/>
      <c r="F124" s="37"/>
      <c r="G124" s="37" t="s">
        <v>589</v>
      </c>
      <c r="H124" s="37" t="s">
        <v>600</v>
      </c>
    </row>
    <row r="125" spans="2:8" ht="29" x14ac:dyDescent="0.35">
      <c r="B125" s="33" t="s">
        <v>452</v>
      </c>
      <c r="C125" s="67" t="s">
        <v>165</v>
      </c>
      <c r="D125" s="77">
        <v>199763</v>
      </c>
      <c r="E125" s="37"/>
      <c r="F125" s="37"/>
      <c r="G125" s="37" t="s">
        <v>589</v>
      </c>
      <c r="H125" s="37" t="s">
        <v>600</v>
      </c>
    </row>
    <row r="126" spans="2:8" x14ac:dyDescent="0.35">
      <c r="B126" s="33" t="s">
        <v>416</v>
      </c>
      <c r="C126" s="67" t="s">
        <v>417</v>
      </c>
      <c r="D126" s="77">
        <v>38671</v>
      </c>
      <c r="E126" s="37"/>
      <c r="F126" s="37" t="s">
        <v>589</v>
      </c>
      <c r="G126" s="37"/>
      <c r="H126" s="37" t="s">
        <v>600</v>
      </c>
    </row>
    <row r="127" spans="2:8" x14ac:dyDescent="0.35">
      <c r="B127" s="33" t="s">
        <v>474</v>
      </c>
      <c r="C127" s="67" t="s">
        <v>202</v>
      </c>
      <c r="D127" s="77">
        <v>75016</v>
      </c>
      <c r="E127" s="37"/>
      <c r="F127" s="37"/>
      <c r="G127" s="37" t="s">
        <v>589</v>
      </c>
      <c r="H127" s="37" t="s">
        <v>600</v>
      </c>
    </row>
    <row r="128" spans="2:8" ht="43.5" x14ac:dyDescent="0.35">
      <c r="B128" s="33" t="s">
        <v>578</v>
      </c>
      <c r="C128" s="67" t="s">
        <v>288</v>
      </c>
      <c r="D128" s="77">
        <v>5000</v>
      </c>
      <c r="E128" s="37" t="s">
        <v>589</v>
      </c>
      <c r="F128" s="37"/>
      <c r="G128" s="37"/>
      <c r="H128" s="37" t="s">
        <v>600</v>
      </c>
    </row>
    <row r="129" spans="1:8" ht="43.5" x14ac:dyDescent="0.35">
      <c r="B129" s="33" t="s">
        <v>499</v>
      </c>
      <c r="C129" s="67" t="s">
        <v>500</v>
      </c>
      <c r="D129" s="77">
        <v>150000</v>
      </c>
      <c r="E129" s="37"/>
      <c r="F129" s="37"/>
      <c r="G129" s="37" t="s">
        <v>589</v>
      </c>
      <c r="H129" s="37" t="s">
        <v>600</v>
      </c>
    </row>
    <row r="130" spans="1:8" ht="29" x14ac:dyDescent="0.35">
      <c r="B130" s="33" t="s">
        <v>409</v>
      </c>
      <c r="C130" s="67" t="s">
        <v>410</v>
      </c>
      <c r="D130" s="77">
        <v>209500</v>
      </c>
      <c r="E130" s="37"/>
      <c r="F130" s="37"/>
      <c r="G130" s="37" t="s">
        <v>589</v>
      </c>
      <c r="H130" s="37" t="s">
        <v>600</v>
      </c>
    </row>
    <row r="131" spans="1:8" x14ac:dyDescent="0.35">
      <c r="B131" s="33" t="s">
        <v>470</v>
      </c>
      <c r="C131" s="67" t="s">
        <v>471</v>
      </c>
      <c r="D131" s="77">
        <v>14000</v>
      </c>
      <c r="E131" s="37"/>
      <c r="F131" s="37" t="s">
        <v>589</v>
      </c>
      <c r="G131" s="37"/>
      <c r="H131" s="37" t="s">
        <v>600</v>
      </c>
    </row>
    <row r="132" spans="1:8" ht="29" x14ac:dyDescent="0.35">
      <c r="B132" s="33" t="s">
        <v>398</v>
      </c>
      <c r="C132" s="67" t="s">
        <v>399</v>
      </c>
      <c r="D132" s="77">
        <v>40000</v>
      </c>
      <c r="E132" s="37"/>
      <c r="F132" s="37" t="s">
        <v>589</v>
      </c>
      <c r="G132" s="37"/>
      <c r="H132" s="37" t="s">
        <v>600</v>
      </c>
    </row>
    <row r="133" spans="1:8" ht="58" x14ac:dyDescent="0.35">
      <c r="B133" s="33" t="s">
        <v>380</v>
      </c>
      <c r="C133" s="67" t="s">
        <v>205</v>
      </c>
      <c r="D133" s="77">
        <v>25163</v>
      </c>
      <c r="E133" s="37"/>
      <c r="F133" s="37" t="s">
        <v>589</v>
      </c>
      <c r="G133" s="37"/>
      <c r="H133" s="37" t="s">
        <v>600</v>
      </c>
    </row>
    <row r="134" spans="1:8" ht="29" x14ac:dyDescent="0.35">
      <c r="A134">
        <v>1</v>
      </c>
      <c r="B134" s="33" t="s">
        <v>386</v>
      </c>
      <c r="C134" s="67" t="s">
        <v>387</v>
      </c>
      <c r="D134" s="77">
        <v>42955</v>
      </c>
      <c r="E134" s="37"/>
      <c r="F134" s="37" t="s">
        <v>589</v>
      </c>
      <c r="G134" s="37"/>
      <c r="H134" s="37" t="s">
        <v>600</v>
      </c>
    </row>
    <row r="135" spans="1:8" x14ac:dyDescent="0.35">
      <c r="A135">
        <v>1</v>
      </c>
      <c r="B135" s="33" t="s">
        <v>461</v>
      </c>
      <c r="C135" s="67" t="s">
        <v>462</v>
      </c>
      <c r="D135" s="77">
        <v>95235</v>
      </c>
      <c r="E135" s="37"/>
      <c r="F135" s="37"/>
      <c r="G135" s="37" t="s">
        <v>589</v>
      </c>
      <c r="H135" s="37" t="s">
        <v>600</v>
      </c>
    </row>
    <row r="136" spans="1:8" ht="58" x14ac:dyDescent="0.35">
      <c r="A136">
        <v>1</v>
      </c>
      <c r="B136" s="33" t="s">
        <v>378</v>
      </c>
      <c r="C136" s="67" t="s">
        <v>313</v>
      </c>
      <c r="D136" s="77">
        <v>285000</v>
      </c>
      <c r="E136" s="37"/>
      <c r="F136" s="37"/>
      <c r="G136" s="37" t="s">
        <v>589</v>
      </c>
      <c r="H136" s="37" t="s">
        <v>600</v>
      </c>
    </row>
    <row r="137" spans="1:8" ht="29" x14ac:dyDescent="0.35">
      <c r="A137">
        <v>1</v>
      </c>
      <c r="B137" s="33" t="s">
        <v>408</v>
      </c>
      <c r="C137" s="67" t="s">
        <v>225</v>
      </c>
      <c r="D137" s="77">
        <v>417692</v>
      </c>
      <c r="E137" s="37"/>
      <c r="F137" s="37"/>
      <c r="G137" s="37" t="s">
        <v>589</v>
      </c>
      <c r="H137" s="37" t="s">
        <v>600</v>
      </c>
    </row>
    <row r="138" spans="1:8" ht="29" x14ac:dyDescent="0.35">
      <c r="A138">
        <v>1</v>
      </c>
      <c r="B138" s="33" t="s">
        <v>415</v>
      </c>
      <c r="C138" s="67" t="s">
        <v>226</v>
      </c>
      <c r="D138" s="77">
        <v>11318</v>
      </c>
      <c r="E138" s="37"/>
      <c r="F138" s="37" t="s">
        <v>589</v>
      </c>
      <c r="G138" s="37"/>
      <c r="H138" s="37" t="s">
        <v>600</v>
      </c>
    </row>
    <row r="139" spans="1:8" x14ac:dyDescent="0.35">
      <c r="A139">
        <v>1</v>
      </c>
      <c r="B139" s="33" t="s">
        <v>440</v>
      </c>
      <c r="C139" s="67" t="s">
        <v>229</v>
      </c>
      <c r="D139" s="77">
        <v>100000</v>
      </c>
      <c r="E139" s="37"/>
      <c r="F139" s="37"/>
      <c r="G139" s="37" t="s">
        <v>589</v>
      </c>
      <c r="H139" s="37" t="s">
        <v>600</v>
      </c>
    </row>
    <row r="140" spans="1:8" ht="29" x14ac:dyDescent="0.35">
      <c r="A140">
        <v>1</v>
      </c>
      <c r="B140" s="33" t="s">
        <v>314</v>
      </c>
      <c r="C140" s="67" t="s">
        <v>315</v>
      </c>
      <c r="D140" s="77">
        <v>21265</v>
      </c>
      <c r="E140" s="37"/>
      <c r="F140" s="37" t="s">
        <v>589</v>
      </c>
      <c r="G140" s="37"/>
      <c r="H140" s="37" t="s">
        <v>600</v>
      </c>
    </row>
    <row r="141" spans="1:8" ht="29" x14ac:dyDescent="0.35">
      <c r="B141" s="33" t="s">
        <v>270</v>
      </c>
      <c r="C141" s="84" t="s">
        <v>271</v>
      </c>
      <c r="D141" s="85">
        <v>252000</v>
      </c>
      <c r="E141" s="37"/>
      <c r="F141" s="37"/>
      <c r="G141" s="37" t="str">
        <f>IF(D141&gt;50000,"X"," ")</f>
        <v>X</v>
      </c>
      <c r="H141" s="37" t="s">
        <v>601</v>
      </c>
    </row>
    <row r="142" spans="1:8" ht="29" x14ac:dyDescent="0.35">
      <c r="B142" s="33" t="s">
        <v>306</v>
      </c>
      <c r="C142" s="82" t="s">
        <v>307</v>
      </c>
      <c r="D142" s="83">
        <v>34147</v>
      </c>
      <c r="E142" s="37"/>
      <c r="F142" s="37" t="s">
        <v>589</v>
      </c>
      <c r="G142" s="37"/>
      <c r="H142" s="37" t="s">
        <v>602</v>
      </c>
    </row>
    <row r="143" spans="1:8" x14ac:dyDescent="0.35">
      <c r="B143" s="44" t="s">
        <v>56</v>
      </c>
      <c r="C143" s="44"/>
      <c r="D143" s="53">
        <f>SUM(D2:D142)</f>
        <v>10255730</v>
      </c>
      <c r="E143"/>
      <c r="F143"/>
      <c r="G143"/>
      <c r="H143"/>
    </row>
  </sheetData>
  <autoFilter ref="B1:H144">
    <sortState ref="B2:H144">
      <sortCondition ref="H1:H144"/>
    </sortState>
  </autoFilter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pane ySplit="1" topLeftCell="A2" activePane="bottomLeft" state="frozen"/>
      <selection activeCell="M142" sqref="M142"/>
      <selection pane="bottomLeft" activeCell="B1" sqref="B1:D17"/>
    </sheetView>
  </sheetViews>
  <sheetFormatPr defaultRowHeight="14.5" x14ac:dyDescent="0.35"/>
  <cols>
    <col min="2" max="2" width="52.453125" style="42" customWidth="1"/>
    <col min="3" max="3" width="50" style="42" customWidth="1"/>
    <col min="4" max="4" width="19.81640625" style="42" customWidth="1"/>
    <col min="5" max="5" width="13.26953125" style="38" bestFit="1" customWidth="1"/>
    <col min="6" max="8" width="9.1796875" style="38"/>
  </cols>
  <sheetData>
    <row r="1" spans="1:9" ht="29" x14ac:dyDescent="0.35">
      <c r="A1" s="31" t="s">
        <v>248</v>
      </c>
      <c r="B1" s="9" t="s">
        <v>154</v>
      </c>
      <c r="C1" s="9" t="s">
        <v>156</v>
      </c>
      <c r="D1" s="9" t="s">
        <v>155</v>
      </c>
      <c r="E1" s="35" t="s">
        <v>583</v>
      </c>
      <c r="F1" s="35" t="s">
        <v>582</v>
      </c>
      <c r="G1" s="35" t="s">
        <v>584</v>
      </c>
      <c r="H1" s="36" t="s">
        <v>581</v>
      </c>
    </row>
    <row r="2" spans="1:9" x14ac:dyDescent="0.35">
      <c r="B2" s="49" t="s">
        <v>0</v>
      </c>
      <c r="C2" s="49" t="s">
        <v>157</v>
      </c>
      <c r="D2" s="86">
        <v>7567364</v>
      </c>
      <c r="E2" s="37"/>
      <c r="F2" s="37"/>
      <c r="G2" s="37" t="s">
        <v>589</v>
      </c>
      <c r="H2" s="37"/>
      <c r="I2" t="s">
        <v>603</v>
      </c>
    </row>
    <row r="3" spans="1:9" x14ac:dyDescent="0.35">
      <c r="B3" s="49" t="s">
        <v>1</v>
      </c>
      <c r="C3" s="49" t="s">
        <v>247</v>
      </c>
      <c r="D3" s="86">
        <v>2395751</v>
      </c>
      <c r="E3" s="37"/>
      <c r="F3" s="37"/>
      <c r="G3" s="37" t="s">
        <v>589</v>
      </c>
      <c r="H3" s="37"/>
      <c r="I3" t="s">
        <v>603</v>
      </c>
    </row>
    <row r="4" spans="1:9" ht="29" x14ac:dyDescent="0.35">
      <c r="B4" s="50" t="s">
        <v>2</v>
      </c>
      <c r="C4" s="50" t="s">
        <v>158</v>
      </c>
      <c r="D4" s="87">
        <v>204490</v>
      </c>
      <c r="E4" s="37"/>
      <c r="F4" s="37"/>
      <c r="G4" s="37" t="s">
        <v>589</v>
      </c>
      <c r="H4" s="37"/>
      <c r="I4" t="s">
        <v>603</v>
      </c>
    </row>
    <row r="5" spans="1:9" ht="29" x14ac:dyDescent="0.35">
      <c r="B5" s="33" t="s">
        <v>3</v>
      </c>
      <c r="C5" s="33" t="s">
        <v>169</v>
      </c>
      <c r="D5" s="76">
        <v>1860668</v>
      </c>
      <c r="E5" s="37"/>
      <c r="F5" s="37"/>
      <c r="G5" s="37" t="s">
        <v>589</v>
      </c>
      <c r="H5" s="37"/>
      <c r="I5" t="s">
        <v>604</v>
      </c>
    </row>
    <row r="6" spans="1:9" ht="29" x14ac:dyDescent="0.35">
      <c r="B6" s="33" t="s">
        <v>4</v>
      </c>
      <c r="C6" s="33" t="s">
        <v>160</v>
      </c>
      <c r="D6" s="83">
        <v>72855</v>
      </c>
      <c r="E6" s="37"/>
      <c r="F6" s="37"/>
      <c r="G6" s="37" t="s">
        <v>589</v>
      </c>
      <c r="H6" s="37"/>
      <c r="I6" t="s">
        <v>602</v>
      </c>
    </row>
    <row r="7" spans="1:9" ht="29" x14ac:dyDescent="0.35">
      <c r="B7" s="33" t="s">
        <v>5</v>
      </c>
      <c r="C7" s="33" t="s">
        <v>161</v>
      </c>
      <c r="D7" s="68">
        <v>606598</v>
      </c>
      <c r="E7" s="37"/>
      <c r="F7" s="37"/>
      <c r="G7" s="37" t="s">
        <v>589</v>
      </c>
      <c r="H7" s="37"/>
      <c r="I7" t="s">
        <v>605</v>
      </c>
    </row>
    <row r="8" spans="1:9" x14ac:dyDescent="0.35">
      <c r="B8" s="33" t="s">
        <v>6</v>
      </c>
      <c r="C8" s="33" t="s">
        <v>162</v>
      </c>
      <c r="D8" s="68">
        <v>357629</v>
      </c>
      <c r="E8" s="37"/>
      <c r="F8" s="37"/>
      <c r="G8" s="37" t="s">
        <v>589</v>
      </c>
      <c r="H8" s="37"/>
      <c r="I8" t="s">
        <v>605</v>
      </c>
    </row>
    <row r="9" spans="1:9" x14ac:dyDescent="0.35">
      <c r="B9" s="33" t="s">
        <v>7</v>
      </c>
      <c r="C9" s="33" t="s">
        <v>168</v>
      </c>
      <c r="D9" s="87">
        <v>539112</v>
      </c>
      <c r="E9" s="37"/>
      <c r="F9" s="37"/>
      <c r="G9" s="37" t="s">
        <v>589</v>
      </c>
      <c r="H9" s="37"/>
      <c r="I9" t="s">
        <v>603</v>
      </c>
    </row>
    <row r="10" spans="1:9" x14ac:dyDescent="0.35">
      <c r="B10" s="33" t="s">
        <v>8</v>
      </c>
      <c r="C10" s="33" t="s">
        <v>170</v>
      </c>
      <c r="D10" s="87">
        <v>128900</v>
      </c>
      <c r="E10" s="37"/>
      <c r="F10" s="37"/>
      <c r="G10" s="37" t="s">
        <v>589</v>
      </c>
      <c r="H10" s="37"/>
      <c r="I10" t="s">
        <v>603</v>
      </c>
    </row>
    <row r="11" spans="1:9" ht="29" x14ac:dyDescent="0.35">
      <c r="B11" s="33" t="s">
        <v>9</v>
      </c>
      <c r="C11" s="33" t="s">
        <v>167</v>
      </c>
      <c r="D11" s="87">
        <v>2207539</v>
      </c>
      <c r="E11" s="37"/>
      <c r="F11" s="37"/>
      <c r="G11" s="37" t="s">
        <v>589</v>
      </c>
      <c r="H11" s="37"/>
      <c r="I11" t="s">
        <v>603</v>
      </c>
    </row>
    <row r="12" spans="1:9" x14ac:dyDescent="0.35">
      <c r="B12" s="33" t="s">
        <v>10</v>
      </c>
      <c r="C12" s="33" t="s">
        <v>163</v>
      </c>
      <c r="D12" s="68">
        <v>288388</v>
      </c>
      <c r="E12" s="37"/>
      <c r="F12" s="37"/>
      <c r="G12" s="37" t="s">
        <v>589</v>
      </c>
      <c r="H12" s="37"/>
      <c r="I12" t="s">
        <v>605</v>
      </c>
    </row>
    <row r="13" spans="1:9" x14ac:dyDescent="0.35">
      <c r="B13" s="33" t="s">
        <v>11</v>
      </c>
      <c r="C13" s="33" t="s">
        <v>164</v>
      </c>
      <c r="D13" s="85">
        <v>306036</v>
      </c>
      <c r="E13" s="37"/>
      <c r="F13" s="37"/>
      <c r="G13" s="37" t="s">
        <v>589</v>
      </c>
      <c r="H13" s="37"/>
      <c r="I13" t="s">
        <v>601</v>
      </c>
    </row>
    <row r="14" spans="1:9" ht="29" x14ac:dyDescent="0.35">
      <c r="B14" s="33" t="s">
        <v>12</v>
      </c>
      <c r="C14" s="33" t="s">
        <v>165</v>
      </c>
      <c r="D14" s="68">
        <v>840297</v>
      </c>
      <c r="E14" s="37"/>
      <c r="F14" s="37"/>
      <c r="G14" s="37" t="s">
        <v>589</v>
      </c>
      <c r="H14" s="37"/>
      <c r="I14" t="s">
        <v>605</v>
      </c>
    </row>
    <row r="15" spans="1:9" ht="29" x14ac:dyDescent="0.35">
      <c r="B15" s="33" t="s">
        <v>13</v>
      </c>
      <c r="C15" s="33" t="s">
        <v>171</v>
      </c>
      <c r="D15" s="87">
        <v>210011</v>
      </c>
      <c r="E15" s="37"/>
      <c r="F15" s="37"/>
      <c r="G15" s="37" t="s">
        <v>589</v>
      </c>
      <c r="H15" s="37"/>
      <c r="I15" t="s">
        <v>603</v>
      </c>
    </row>
    <row r="16" spans="1:9" x14ac:dyDescent="0.35">
      <c r="B16" s="33" t="s">
        <v>14</v>
      </c>
      <c r="C16" s="33" t="s">
        <v>166</v>
      </c>
      <c r="D16" s="87">
        <v>327607</v>
      </c>
      <c r="E16" s="37"/>
      <c r="F16" s="37"/>
      <c r="G16" s="37" t="s">
        <v>589</v>
      </c>
      <c r="H16" s="37"/>
      <c r="I16" t="s">
        <v>603</v>
      </c>
    </row>
    <row r="17" spans="2:9" x14ac:dyDescent="0.35">
      <c r="B17" s="33" t="s">
        <v>15</v>
      </c>
      <c r="C17" s="33" t="s">
        <v>167</v>
      </c>
      <c r="D17" s="87">
        <v>130882</v>
      </c>
      <c r="E17" s="37"/>
      <c r="F17" s="37"/>
      <c r="G17" s="37" t="s">
        <v>589</v>
      </c>
      <c r="H17" s="37"/>
      <c r="I17" t="s">
        <v>603</v>
      </c>
    </row>
    <row r="18" spans="2:9" x14ac:dyDescent="0.35">
      <c r="B18" s="44" t="s">
        <v>20</v>
      </c>
      <c r="C18" s="44"/>
      <c r="D18" s="56">
        <f>SUM(D2:D17)</f>
        <v>18044127</v>
      </c>
      <c r="E18" s="40"/>
    </row>
  </sheetData>
  <autoFilter ref="B1:H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A2" sqref="A2"/>
    </sheetView>
  </sheetViews>
  <sheetFormatPr defaultRowHeight="14.5" x14ac:dyDescent="0.35"/>
  <cols>
    <col min="1" max="1" width="32.81640625" customWidth="1"/>
    <col min="2" max="2" width="82.453125" customWidth="1"/>
    <col min="3" max="3" width="96.08984375" customWidth="1"/>
  </cols>
  <sheetData>
    <row r="1" spans="1:3" x14ac:dyDescent="0.35">
      <c r="A1" s="9" t="s">
        <v>154</v>
      </c>
      <c r="B1" s="9" t="s">
        <v>156</v>
      </c>
      <c r="C1" s="9" t="s">
        <v>155</v>
      </c>
    </row>
    <row r="2" spans="1:3" ht="87" x14ac:dyDescent="0.35">
      <c r="A2" s="49" t="s">
        <v>0</v>
      </c>
      <c r="B2" s="49" t="s">
        <v>157</v>
      </c>
      <c r="C2" s="86">
        <v>7567364</v>
      </c>
    </row>
    <row r="3" spans="1:3" ht="87" x14ac:dyDescent="0.35">
      <c r="A3" s="49" t="s">
        <v>1</v>
      </c>
      <c r="B3" s="49" t="s">
        <v>247</v>
      </c>
      <c r="C3" s="86">
        <v>2395751</v>
      </c>
    </row>
    <row r="4" spans="1:3" ht="130.5" x14ac:dyDescent="0.35">
      <c r="A4" s="50" t="s">
        <v>2</v>
      </c>
      <c r="B4" s="50" t="s">
        <v>158</v>
      </c>
      <c r="C4" s="87">
        <v>204490</v>
      </c>
    </row>
    <row r="5" spans="1:3" ht="116" x14ac:dyDescent="0.35">
      <c r="A5" s="33" t="s">
        <v>3</v>
      </c>
      <c r="B5" s="33" t="s">
        <v>169</v>
      </c>
      <c r="C5" s="76">
        <v>1860668</v>
      </c>
    </row>
    <row r="6" spans="1:3" ht="130.5" x14ac:dyDescent="0.35">
      <c r="A6" s="33" t="s">
        <v>4</v>
      </c>
      <c r="B6" s="33" t="s">
        <v>160</v>
      </c>
      <c r="C6" s="83">
        <v>72855</v>
      </c>
    </row>
    <row r="7" spans="1:3" ht="116" x14ac:dyDescent="0.35">
      <c r="A7" s="33" t="s">
        <v>5</v>
      </c>
      <c r="B7" s="33" t="s">
        <v>161</v>
      </c>
      <c r="C7" s="68">
        <v>606598</v>
      </c>
    </row>
    <row r="8" spans="1:3" ht="101.5" x14ac:dyDescent="0.35">
      <c r="A8" s="33" t="s">
        <v>6</v>
      </c>
      <c r="B8" s="33" t="s">
        <v>162</v>
      </c>
      <c r="C8" s="68">
        <v>357629</v>
      </c>
    </row>
    <row r="9" spans="1:3" ht="116" x14ac:dyDescent="0.35">
      <c r="A9" s="33" t="s">
        <v>7</v>
      </c>
      <c r="B9" s="33" t="s">
        <v>168</v>
      </c>
      <c r="C9" s="87">
        <v>539112</v>
      </c>
    </row>
    <row r="10" spans="1:3" ht="87" x14ac:dyDescent="0.35">
      <c r="A10" s="33" t="s">
        <v>8</v>
      </c>
      <c r="B10" s="33" t="s">
        <v>170</v>
      </c>
      <c r="C10" s="87">
        <v>128900</v>
      </c>
    </row>
    <row r="11" spans="1:3" ht="188.5" x14ac:dyDescent="0.35">
      <c r="A11" s="33" t="s">
        <v>9</v>
      </c>
      <c r="B11" s="33" t="s">
        <v>167</v>
      </c>
      <c r="C11" s="87">
        <v>2207539</v>
      </c>
    </row>
    <row r="12" spans="1:3" ht="116" x14ac:dyDescent="0.35">
      <c r="A12" s="33" t="s">
        <v>10</v>
      </c>
      <c r="B12" s="33" t="s">
        <v>163</v>
      </c>
      <c r="C12" s="68">
        <v>288388</v>
      </c>
    </row>
    <row r="13" spans="1:3" ht="87" x14ac:dyDescent="0.35">
      <c r="A13" s="33" t="s">
        <v>11</v>
      </c>
      <c r="B13" s="33" t="s">
        <v>164</v>
      </c>
      <c r="C13" s="85">
        <v>306036</v>
      </c>
    </row>
    <row r="14" spans="1:3" ht="116" x14ac:dyDescent="0.35">
      <c r="A14" s="33" t="s">
        <v>12</v>
      </c>
      <c r="B14" s="33" t="s">
        <v>165</v>
      </c>
      <c r="C14" s="68">
        <v>840297</v>
      </c>
    </row>
    <row r="15" spans="1:3" ht="130.5" x14ac:dyDescent="0.35">
      <c r="A15" s="33" t="s">
        <v>13</v>
      </c>
      <c r="B15" s="33" t="s">
        <v>171</v>
      </c>
      <c r="C15" s="87">
        <v>210011</v>
      </c>
    </row>
    <row r="16" spans="1:3" ht="72.5" x14ac:dyDescent="0.35">
      <c r="A16" s="33" t="s">
        <v>14</v>
      </c>
      <c r="B16" s="33" t="s">
        <v>166</v>
      </c>
      <c r="C16" s="87">
        <v>327607</v>
      </c>
    </row>
    <row r="17" spans="1:3" ht="116" x14ac:dyDescent="0.35">
      <c r="A17" s="33" t="s">
        <v>15</v>
      </c>
      <c r="B17" s="33" t="s">
        <v>167</v>
      </c>
      <c r="C17" s="87">
        <v>130882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pane ySplit="1" topLeftCell="A2" activePane="bottomLeft" state="frozen"/>
      <selection activeCell="M142" sqref="M142"/>
      <selection pane="bottomLeft" activeCell="B11" sqref="B11"/>
    </sheetView>
  </sheetViews>
  <sheetFormatPr defaultRowHeight="14.5" x14ac:dyDescent="0.35"/>
  <cols>
    <col min="2" max="2" width="55.7265625" style="42" customWidth="1"/>
    <col min="3" max="3" width="53.81640625" style="42" customWidth="1"/>
    <col min="4" max="4" width="22.81640625" style="42" customWidth="1"/>
    <col min="5" max="8" width="9.1796875" style="38"/>
    <col min="13" max="13" width="13.1796875" customWidth="1"/>
    <col min="14" max="14" width="13.26953125" customWidth="1"/>
  </cols>
  <sheetData>
    <row r="1" spans="1:8" ht="29" x14ac:dyDescent="0.35">
      <c r="A1" t="s">
        <v>585</v>
      </c>
      <c r="B1" s="9" t="s">
        <v>154</v>
      </c>
      <c r="C1" s="9" t="s">
        <v>156</v>
      </c>
      <c r="D1" s="9" t="s">
        <v>155</v>
      </c>
      <c r="E1" s="35" t="s">
        <v>583</v>
      </c>
      <c r="F1" s="35" t="s">
        <v>582</v>
      </c>
      <c r="G1" s="35" t="s">
        <v>584</v>
      </c>
      <c r="H1" s="36" t="s">
        <v>581</v>
      </c>
    </row>
    <row r="2" spans="1:8" ht="29" x14ac:dyDescent="0.35">
      <c r="B2" s="33" t="s">
        <v>93</v>
      </c>
      <c r="C2" s="50" t="s">
        <v>546</v>
      </c>
      <c r="D2" s="52">
        <v>332</v>
      </c>
      <c r="E2" s="37" t="s">
        <v>589</v>
      </c>
      <c r="F2" s="37"/>
      <c r="G2" s="37"/>
      <c r="H2" s="37"/>
    </row>
    <row r="3" spans="1:8" ht="29" x14ac:dyDescent="0.35">
      <c r="B3" s="33" t="s">
        <v>93</v>
      </c>
      <c r="C3" s="50" t="s">
        <v>568</v>
      </c>
      <c r="D3" s="52">
        <v>402</v>
      </c>
      <c r="E3" s="37" t="s">
        <v>589</v>
      </c>
      <c r="F3" s="37"/>
      <c r="G3" s="37"/>
      <c r="H3" s="37"/>
    </row>
    <row r="4" spans="1:8" ht="29" x14ac:dyDescent="0.35">
      <c r="B4" s="33" t="s">
        <v>94</v>
      </c>
      <c r="C4" s="50" t="s">
        <v>544</v>
      </c>
      <c r="D4" s="52">
        <v>817</v>
      </c>
      <c r="E4" s="37" t="s">
        <v>589</v>
      </c>
      <c r="F4" s="37"/>
      <c r="G4" s="37"/>
      <c r="H4" s="37"/>
    </row>
    <row r="5" spans="1:8" ht="29" x14ac:dyDescent="0.35">
      <c r="B5" s="33" t="s">
        <v>566</v>
      </c>
      <c r="C5" s="50" t="s">
        <v>565</v>
      </c>
      <c r="D5" s="52">
        <v>457</v>
      </c>
      <c r="E5" s="37" t="s">
        <v>589</v>
      </c>
      <c r="F5" s="37"/>
      <c r="G5" s="37"/>
      <c r="H5" s="37"/>
    </row>
    <row r="6" spans="1:8" ht="29" x14ac:dyDescent="0.35">
      <c r="B6" s="33" t="s">
        <v>95</v>
      </c>
      <c r="C6" s="50" t="s">
        <v>547</v>
      </c>
      <c r="D6" s="52">
        <v>515</v>
      </c>
      <c r="E6" s="37" t="s">
        <v>589</v>
      </c>
      <c r="F6" s="37"/>
      <c r="G6" s="37"/>
      <c r="H6" s="37"/>
    </row>
    <row r="7" spans="1:8" ht="29" x14ac:dyDescent="0.35">
      <c r="B7" s="33" t="s">
        <v>96</v>
      </c>
      <c r="C7" s="50" t="s">
        <v>548</v>
      </c>
      <c r="D7" s="52">
        <v>667</v>
      </c>
      <c r="E7" s="37" t="s">
        <v>589</v>
      </c>
      <c r="F7" s="37"/>
      <c r="G7" s="37"/>
      <c r="H7" s="37"/>
    </row>
    <row r="8" spans="1:8" ht="29" x14ac:dyDescent="0.35">
      <c r="B8" s="33" t="s">
        <v>97</v>
      </c>
      <c r="C8" s="50" t="s">
        <v>520</v>
      </c>
      <c r="D8" s="52">
        <v>122</v>
      </c>
      <c r="E8" s="37" t="s">
        <v>589</v>
      </c>
      <c r="F8" s="37"/>
      <c r="G8" s="37"/>
      <c r="H8" s="37"/>
    </row>
    <row r="9" spans="1:8" x14ac:dyDescent="0.35">
      <c r="B9" s="33" t="s">
        <v>98</v>
      </c>
      <c r="C9" s="50" t="s">
        <v>230</v>
      </c>
      <c r="D9" s="52">
        <v>2888</v>
      </c>
      <c r="E9" s="37" t="s">
        <v>589</v>
      </c>
      <c r="F9" s="37"/>
      <c r="G9" s="37"/>
      <c r="H9" s="37"/>
    </row>
    <row r="10" spans="1:8" x14ac:dyDescent="0.35">
      <c r="B10" s="33" t="s">
        <v>99</v>
      </c>
      <c r="C10" s="50" t="s">
        <v>564</v>
      </c>
      <c r="D10" s="52">
        <v>646</v>
      </c>
      <c r="E10" s="37" t="s">
        <v>589</v>
      </c>
      <c r="F10" s="37"/>
      <c r="G10" s="37"/>
      <c r="H10" s="37"/>
    </row>
    <row r="11" spans="1:8" ht="29" x14ac:dyDescent="0.35">
      <c r="B11" s="33" t="s">
        <v>100</v>
      </c>
      <c r="C11" s="50" t="s">
        <v>228</v>
      </c>
      <c r="D11" s="59">
        <v>826</v>
      </c>
      <c r="E11" s="37" t="s">
        <v>589</v>
      </c>
      <c r="F11" s="37"/>
      <c r="G11" s="37"/>
      <c r="H11" s="37"/>
    </row>
    <row r="12" spans="1:8" ht="29" x14ac:dyDescent="0.35">
      <c r="B12" s="33" t="s">
        <v>101</v>
      </c>
      <c r="C12" s="50" t="s">
        <v>233</v>
      </c>
      <c r="D12" s="59">
        <v>900</v>
      </c>
      <c r="E12" s="37" t="s">
        <v>589</v>
      </c>
      <c r="F12" s="37"/>
      <c r="G12" s="37"/>
      <c r="H12" s="37"/>
    </row>
    <row r="13" spans="1:8" ht="29" x14ac:dyDescent="0.35">
      <c r="B13" s="33" t="s">
        <v>102</v>
      </c>
      <c r="C13" s="50" t="s">
        <v>225</v>
      </c>
      <c r="D13" s="59">
        <v>500</v>
      </c>
      <c r="E13" s="37" t="s">
        <v>589</v>
      </c>
      <c r="F13" s="37"/>
      <c r="G13" s="37"/>
      <c r="H13" s="37"/>
    </row>
    <row r="14" spans="1:8" ht="43.5" x14ac:dyDescent="0.35">
      <c r="B14" s="33" t="s">
        <v>103</v>
      </c>
      <c r="C14" s="50" t="s">
        <v>549</v>
      </c>
      <c r="D14" s="59">
        <v>1771</v>
      </c>
      <c r="E14" s="37" t="s">
        <v>589</v>
      </c>
      <c r="F14" s="37"/>
      <c r="G14" s="37"/>
      <c r="H14" s="37"/>
    </row>
    <row r="15" spans="1:8" ht="29" x14ac:dyDescent="0.35">
      <c r="B15" s="33" t="s">
        <v>104</v>
      </c>
      <c r="C15" s="50" t="s">
        <v>537</v>
      </c>
      <c r="D15" s="59">
        <v>1398</v>
      </c>
      <c r="E15" s="37" t="s">
        <v>589</v>
      </c>
      <c r="F15" s="37"/>
      <c r="G15" s="37"/>
      <c r="H15" s="37"/>
    </row>
    <row r="16" spans="1:8" x14ac:dyDescent="0.35">
      <c r="B16" s="33" t="s">
        <v>105</v>
      </c>
      <c r="C16" s="50" t="s">
        <v>545</v>
      </c>
      <c r="D16" s="59">
        <v>493</v>
      </c>
      <c r="E16" s="37" t="s">
        <v>589</v>
      </c>
      <c r="F16" s="37"/>
      <c r="G16" s="37"/>
      <c r="H16" s="37"/>
    </row>
    <row r="17" spans="2:8" x14ac:dyDescent="0.35">
      <c r="B17" s="33" t="s">
        <v>105</v>
      </c>
      <c r="C17" s="50" t="s">
        <v>543</v>
      </c>
      <c r="D17" s="59">
        <v>493</v>
      </c>
      <c r="E17" s="37" t="s">
        <v>589</v>
      </c>
      <c r="F17" s="37"/>
      <c r="G17" s="37"/>
      <c r="H17" s="37"/>
    </row>
    <row r="18" spans="2:8" x14ac:dyDescent="0.35">
      <c r="B18" s="34" t="s">
        <v>19</v>
      </c>
      <c r="C18" s="50" t="s">
        <v>235</v>
      </c>
      <c r="D18" s="32">
        <v>6000</v>
      </c>
      <c r="E18" s="37" t="s">
        <v>589</v>
      </c>
      <c r="F18" s="37"/>
      <c r="G18" s="37"/>
      <c r="H18" s="37"/>
    </row>
    <row r="19" spans="2:8" x14ac:dyDescent="0.35">
      <c r="B19" s="34" t="s">
        <v>19</v>
      </c>
      <c r="C19" s="50" t="s">
        <v>225</v>
      </c>
      <c r="D19" s="32">
        <v>1550</v>
      </c>
      <c r="E19" s="37" t="s">
        <v>589</v>
      </c>
      <c r="F19" s="37"/>
      <c r="G19" s="37"/>
      <c r="H19" s="37"/>
    </row>
    <row r="20" spans="2:8" x14ac:dyDescent="0.35">
      <c r="B20" s="34" t="s">
        <v>19</v>
      </c>
      <c r="C20" s="50" t="s">
        <v>234</v>
      </c>
      <c r="D20" s="32">
        <v>5375</v>
      </c>
      <c r="E20" s="37" t="s">
        <v>589</v>
      </c>
      <c r="F20" s="37"/>
      <c r="G20" s="37"/>
      <c r="H20" s="37"/>
    </row>
    <row r="21" spans="2:8" x14ac:dyDescent="0.35">
      <c r="B21" s="34" t="s">
        <v>19</v>
      </c>
      <c r="C21" s="50" t="s">
        <v>233</v>
      </c>
      <c r="D21" s="32">
        <v>6078</v>
      </c>
      <c r="E21" s="37" t="s">
        <v>589</v>
      </c>
      <c r="F21" s="37"/>
      <c r="G21" s="37"/>
      <c r="H21" s="37"/>
    </row>
    <row r="22" spans="2:8" x14ac:dyDescent="0.35">
      <c r="B22" s="34" t="s">
        <v>19</v>
      </c>
      <c r="C22" s="50" t="s">
        <v>228</v>
      </c>
      <c r="D22" s="32">
        <v>12375</v>
      </c>
      <c r="E22" s="37"/>
      <c r="F22" s="37" t="s">
        <v>589</v>
      </c>
      <c r="G22" s="37"/>
      <c r="H22" s="37"/>
    </row>
    <row r="23" spans="2:8" x14ac:dyDescent="0.35">
      <c r="B23" s="34" t="s">
        <v>148</v>
      </c>
      <c r="C23" s="50" t="s">
        <v>236</v>
      </c>
      <c r="D23" s="32">
        <v>1700</v>
      </c>
      <c r="E23" s="37" t="s">
        <v>589</v>
      </c>
      <c r="F23" s="37"/>
      <c r="G23" s="37"/>
      <c r="H23" s="37"/>
    </row>
    <row r="24" spans="2:8" x14ac:dyDescent="0.35">
      <c r="B24" s="57" t="s">
        <v>56</v>
      </c>
      <c r="C24" s="57"/>
      <c r="D24" s="60">
        <f>SUM(D2:D23)</f>
        <v>46305</v>
      </c>
    </row>
  </sheetData>
  <autoFilter ref="B1:H24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pane ySplit="1" topLeftCell="A2" activePane="bottomLeft" state="frozen"/>
      <selection activeCell="M142" sqref="M142"/>
      <selection pane="bottomLeft" activeCell="J37" sqref="J37"/>
    </sheetView>
  </sheetViews>
  <sheetFormatPr defaultRowHeight="14.5" x14ac:dyDescent="0.35"/>
  <cols>
    <col min="2" max="2" width="57" style="42" customWidth="1"/>
    <col min="3" max="3" width="56.26953125" style="42" customWidth="1"/>
    <col min="4" max="4" width="32.1796875" style="42" customWidth="1"/>
    <col min="5" max="5" width="9.1796875" style="38" customWidth="1"/>
    <col min="6" max="8" width="9.1796875" style="38"/>
  </cols>
  <sheetData>
    <row r="1" spans="1:8" ht="29" x14ac:dyDescent="0.35">
      <c r="A1" t="s">
        <v>590</v>
      </c>
      <c r="B1" s="9" t="s">
        <v>154</v>
      </c>
      <c r="C1" s="9" t="s">
        <v>172</v>
      </c>
      <c r="D1" s="9" t="s">
        <v>155</v>
      </c>
      <c r="E1" s="35" t="s">
        <v>583</v>
      </c>
      <c r="F1" s="35" t="s">
        <v>582</v>
      </c>
      <c r="G1" s="35" t="s">
        <v>584</v>
      </c>
      <c r="H1" s="36" t="s">
        <v>581</v>
      </c>
    </row>
    <row r="2" spans="1:8" x14ac:dyDescent="0.35">
      <c r="B2" s="33" t="s">
        <v>36</v>
      </c>
      <c r="C2" s="34" t="s">
        <v>173</v>
      </c>
      <c r="D2" s="55">
        <v>100</v>
      </c>
      <c r="E2" s="37" t="s">
        <v>589</v>
      </c>
      <c r="F2" s="37"/>
      <c r="G2" s="37"/>
      <c r="H2" s="37"/>
    </row>
    <row r="3" spans="1:8" x14ac:dyDescent="0.35">
      <c r="B3" s="33" t="s">
        <v>36</v>
      </c>
      <c r="C3" s="34" t="s">
        <v>173</v>
      </c>
      <c r="D3" s="55">
        <v>1760</v>
      </c>
      <c r="E3" s="37" t="s">
        <v>589</v>
      </c>
      <c r="F3" s="37"/>
      <c r="G3" s="37"/>
      <c r="H3" s="37"/>
    </row>
    <row r="4" spans="1:8" x14ac:dyDescent="0.35">
      <c r="B4" s="33" t="s">
        <v>57</v>
      </c>
      <c r="C4" s="34" t="s">
        <v>173</v>
      </c>
      <c r="D4" s="55">
        <v>131</v>
      </c>
      <c r="E4" s="37" t="s">
        <v>589</v>
      </c>
      <c r="F4" s="37"/>
      <c r="G4" s="37"/>
      <c r="H4" s="37"/>
    </row>
    <row r="5" spans="1:8" x14ac:dyDescent="0.35">
      <c r="B5" s="33" t="s">
        <v>57</v>
      </c>
      <c r="C5" s="34" t="s">
        <v>173</v>
      </c>
      <c r="D5" s="55">
        <v>100</v>
      </c>
      <c r="E5" s="37" t="s">
        <v>589</v>
      </c>
      <c r="F5" s="37"/>
      <c r="G5" s="37"/>
      <c r="H5" s="37"/>
    </row>
    <row r="6" spans="1:8" x14ac:dyDescent="0.35">
      <c r="B6" s="33" t="s">
        <v>57</v>
      </c>
      <c r="C6" s="34" t="s">
        <v>173</v>
      </c>
      <c r="D6" s="55">
        <v>136</v>
      </c>
      <c r="E6" s="37" t="s">
        <v>589</v>
      </c>
      <c r="F6" s="37"/>
      <c r="G6" s="37"/>
      <c r="H6" s="37"/>
    </row>
    <row r="7" spans="1:8" x14ac:dyDescent="0.35">
      <c r="B7" s="33" t="s">
        <v>57</v>
      </c>
      <c r="C7" s="34" t="s">
        <v>173</v>
      </c>
      <c r="D7" s="55">
        <v>156</v>
      </c>
      <c r="E7" s="37" t="s">
        <v>589</v>
      </c>
      <c r="F7" s="37"/>
      <c r="G7" s="37"/>
      <c r="H7" s="37"/>
    </row>
    <row r="8" spans="1:8" ht="29" x14ac:dyDescent="0.35">
      <c r="B8" s="33" t="s">
        <v>37</v>
      </c>
      <c r="C8" s="34" t="s">
        <v>174</v>
      </c>
      <c r="D8" s="55">
        <v>100</v>
      </c>
      <c r="E8" s="37" t="s">
        <v>589</v>
      </c>
      <c r="F8" s="37"/>
      <c r="G8" s="37"/>
      <c r="H8" s="37"/>
    </row>
    <row r="9" spans="1:8" ht="29" x14ac:dyDescent="0.35">
      <c r="B9" s="33" t="s">
        <v>38</v>
      </c>
      <c r="C9" s="34" t="s">
        <v>175</v>
      </c>
      <c r="D9" s="55">
        <v>116</v>
      </c>
      <c r="E9" s="37" t="s">
        <v>589</v>
      </c>
      <c r="F9" s="37"/>
      <c r="G9" s="37"/>
      <c r="H9" s="37"/>
    </row>
    <row r="10" spans="1:8" x14ac:dyDescent="0.35">
      <c r="B10" s="33" t="s">
        <v>39</v>
      </c>
      <c r="C10" s="34" t="s">
        <v>176</v>
      </c>
      <c r="D10" s="55">
        <v>586</v>
      </c>
      <c r="E10" s="37" t="s">
        <v>589</v>
      </c>
      <c r="F10" s="37"/>
      <c r="G10" s="37"/>
      <c r="H10" s="37"/>
    </row>
    <row r="11" spans="1:8" ht="29" x14ac:dyDescent="0.35">
      <c r="B11" s="33" t="s">
        <v>40</v>
      </c>
      <c r="C11" s="34" t="s">
        <v>177</v>
      </c>
      <c r="D11" s="55">
        <v>741</v>
      </c>
      <c r="E11" s="37" t="s">
        <v>589</v>
      </c>
      <c r="F11" s="37"/>
      <c r="G11" s="37"/>
      <c r="H11" s="37"/>
    </row>
    <row r="12" spans="1:8" x14ac:dyDescent="0.35">
      <c r="B12" s="33" t="s">
        <v>41</v>
      </c>
      <c r="C12" s="34" t="s">
        <v>178</v>
      </c>
      <c r="D12" s="55">
        <v>168</v>
      </c>
      <c r="E12" s="37" t="s">
        <v>589</v>
      </c>
      <c r="F12" s="37"/>
      <c r="G12" s="37"/>
      <c r="H12" s="37"/>
    </row>
    <row r="13" spans="1:8" ht="29" x14ac:dyDescent="0.35">
      <c r="B13" s="33" t="s">
        <v>42</v>
      </c>
      <c r="C13" s="34" t="s">
        <v>179</v>
      </c>
      <c r="D13" s="55">
        <v>100</v>
      </c>
      <c r="E13" s="37" t="s">
        <v>589</v>
      </c>
      <c r="F13" s="37"/>
      <c r="G13" s="37"/>
      <c r="H13" s="37"/>
    </row>
    <row r="14" spans="1:8" ht="29" x14ac:dyDescent="0.35">
      <c r="B14" s="33" t="s">
        <v>43</v>
      </c>
      <c r="C14" s="34" t="s">
        <v>180</v>
      </c>
      <c r="D14" s="55">
        <v>100</v>
      </c>
      <c r="E14" s="37" t="s">
        <v>589</v>
      </c>
      <c r="F14" s="37"/>
      <c r="G14" s="37"/>
      <c r="H14" s="37"/>
    </row>
    <row r="15" spans="1:8" ht="29" x14ac:dyDescent="0.35">
      <c r="B15" s="33" t="s">
        <v>44</v>
      </c>
      <c r="C15" s="34" t="s">
        <v>181</v>
      </c>
      <c r="D15" s="55">
        <v>104</v>
      </c>
      <c r="E15" s="37" t="s">
        <v>589</v>
      </c>
      <c r="F15" s="37"/>
      <c r="G15" s="37"/>
      <c r="H15" s="37"/>
    </row>
    <row r="16" spans="1:8" ht="29" x14ac:dyDescent="0.35">
      <c r="B16" s="33" t="s">
        <v>45</v>
      </c>
      <c r="C16" s="34" t="s">
        <v>182</v>
      </c>
      <c r="D16" s="55">
        <v>345</v>
      </c>
      <c r="E16" s="37" t="s">
        <v>589</v>
      </c>
      <c r="F16" s="37"/>
      <c r="G16" s="37"/>
      <c r="H16" s="37"/>
    </row>
    <row r="17" spans="2:8" ht="29" x14ac:dyDescent="0.35">
      <c r="B17" s="33" t="s">
        <v>46</v>
      </c>
      <c r="C17" s="34" t="s">
        <v>183</v>
      </c>
      <c r="D17" s="55">
        <v>1673</v>
      </c>
      <c r="E17" s="37" t="s">
        <v>589</v>
      </c>
      <c r="F17" s="37"/>
      <c r="G17" s="37"/>
      <c r="H17" s="37"/>
    </row>
    <row r="18" spans="2:8" ht="29" x14ac:dyDescent="0.35">
      <c r="B18" s="33" t="s">
        <v>47</v>
      </c>
      <c r="C18" s="34" t="s">
        <v>184</v>
      </c>
      <c r="D18" s="55">
        <v>115</v>
      </c>
      <c r="E18" s="37" t="s">
        <v>589</v>
      </c>
      <c r="F18" s="37"/>
      <c r="G18" s="37"/>
      <c r="H18" s="37"/>
    </row>
    <row r="19" spans="2:8" ht="29" x14ac:dyDescent="0.35">
      <c r="B19" s="33" t="s">
        <v>48</v>
      </c>
      <c r="C19" s="34" t="s">
        <v>185</v>
      </c>
      <c r="D19" s="55">
        <v>143</v>
      </c>
      <c r="E19" s="37" t="s">
        <v>589</v>
      </c>
      <c r="F19" s="37"/>
      <c r="G19" s="37"/>
      <c r="H19" s="37"/>
    </row>
    <row r="20" spans="2:8" ht="29" x14ac:dyDescent="0.35">
      <c r="B20" s="33" t="s">
        <v>49</v>
      </c>
      <c r="C20" s="34" t="s">
        <v>186</v>
      </c>
      <c r="D20" s="55">
        <v>269</v>
      </c>
      <c r="E20" s="37" t="s">
        <v>589</v>
      </c>
      <c r="F20" s="37"/>
      <c r="G20" s="37"/>
      <c r="H20" s="37"/>
    </row>
    <row r="21" spans="2:8" ht="29" x14ac:dyDescent="0.35">
      <c r="B21" s="33" t="s">
        <v>50</v>
      </c>
      <c r="C21" s="34" t="s">
        <v>187</v>
      </c>
      <c r="D21" s="55">
        <v>100</v>
      </c>
      <c r="E21" s="37" t="s">
        <v>589</v>
      </c>
      <c r="F21" s="37"/>
      <c r="G21" s="37"/>
      <c r="H21" s="37"/>
    </row>
    <row r="22" spans="2:8" ht="29" x14ac:dyDescent="0.35">
      <c r="B22" s="33" t="s">
        <v>51</v>
      </c>
      <c r="C22" s="34" t="s">
        <v>188</v>
      </c>
      <c r="D22" s="55">
        <v>209</v>
      </c>
      <c r="E22" s="37" t="s">
        <v>589</v>
      </c>
      <c r="F22" s="37"/>
      <c r="G22" s="37"/>
      <c r="H22" s="37"/>
    </row>
    <row r="23" spans="2:8" x14ac:dyDescent="0.35">
      <c r="B23" s="33" t="s">
        <v>52</v>
      </c>
      <c r="C23" s="34" t="s">
        <v>189</v>
      </c>
      <c r="D23" s="55">
        <v>100</v>
      </c>
      <c r="E23" s="37" t="s">
        <v>589</v>
      </c>
      <c r="F23" s="37"/>
      <c r="G23" s="37"/>
      <c r="H23" s="37"/>
    </row>
    <row r="24" spans="2:8" x14ac:dyDescent="0.35">
      <c r="B24" s="33" t="s">
        <v>53</v>
      </c>
      <c r="C24" s="34" t="s">
        <v>190</v>
      </c>
      <c r="D24" s="55">
        <v>500</v>
      </c>
      <c r="E24" s="37" t="s">
        <v>589</v>
      </c>
      <c r="F24" s="37"/>
      <c r="G24" s="37"/>
      <c r="H24" s="37"/>
    </row>
    <row r="25" spans="2:8" x14ac:dyDescent="0.35">
      <c r="B25" s="33" t="s">
        <v>54</v>
      </c>
      <c r="C25" s="34" t="s">
        <v>191</v>
      </c>
      <c r="D25" s="55">
        <v>309</v>
      </c>
      <c r="E25" s="37" t="s">
        <v>589</v>
      </c>
      <c r="F25" s="37"/>
      <c r="G25" s="37"/>
      <c r="H25" s="37"/>
    </row>
    <row r="26" spans="2:8" x14ac:dyDescent="0.35">
      <c r="B26" s="33" t="s">
        <v>55</v>
      </c>
      <c r="C26" s="34" t="s">
        <v>192</v>
      </c>
      <c r="D26" s="55">
        <v>499</v>
      </c>
      <c r="E26" s="37" t="s">
        <v>589</v>
      </c>
      <c r="F26" s="37"/>
      <c r="G26" s="37"/>
      <c r="H26" s="37"/>
    </row>
    <row r="27" spans="2:8" x14ac:dyDescent="0.35">
      <c r="B27" s="44" t="s">
        <v>56</v>
      </c>
      <c r="C27" s="57"/>
      <c r="D27" s="58">
        <f>SUM(D2:D26)</f>
        <v>8660</v>
      </c>
    </row>
  </sheetData>
  <autoFilter ref="B1:H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pane ySplit="1" topLeftCell="A2" activePane="bottomLeft" state="frozen"/>
      <selection activeCell="M142" sqref="M142"/>
      <selection pane="bottomLeft"/>
    </sheetView>
  </sheetViews>
  <sheetFormatPr defaultRowHeight="14.5" x14ac:dyDescent="0.35"/>
  <cols>
    <col min="2" max="3" width="41.54296875" style="42" customWidth="1"/>
    <col min="4" max="4" width="25.81640625" style="42" customWidth="1"/>
    <col min="5" max="8" width="9.1796875" style="38"/>
  </cols>
  <sheetData>
    <row r="1" spans="1:8" ht="29" x14ac:dyDescent="0.35">
      <c r="A1" s="61" t="s">
        <v>586</v>
      </c>
      <c r="B1" s="9" t="s">
        <v>154</v>
      </c>
      <c r="C1" s="9" t="s">
        <v>156</v>
      </c>
      <c r="D1" s="9" t="s">
        <v>194</v>
      </c>
      <c r="E1" s="35" t="s">
        <v>583</v>
      </c>
      <c r="F1" s="35" t="s">
        <v>582</v>
      </c>
      <c r="G1" s="35" t="s">
        <v>584</v>
      </c>
      <c r="H1" s="36" t="s">
        <v>581</v>
      </c>
    </row>
    <row r="2" spans="1:8" x14ac:dyDescent="0.35">
      <c r="B2" s="33" t="s">
        <v>136</v>
      </c>
      <c r="C2" s="33" t="s">
        <v>173</v>
      </c>
      <c r="D2" s="55">
        <v>750000</v>
      </c>
      <c r="E2" s="37"/>
      <c r="F2" s="37"/>
      <c r="G2" s="37" t="s">
        <v>589</v>
      </c>
      <c r="H2" s="37"/>
    </row>
    <row r="3" spans="1:8" ht="29" x14ac:dyDescent="0.35">
      <c r="B3" s="33" t="s">
        <v>137</v>
      </c>
      <c r="C3" s="33" t="s">
        <v>243</v>
      </c>
      <c r="D3" s="55">
        <v>257760</v>
      </c>
      <c r="E3" s="37"/>
      <c r="F3" s="37"/>
      <c r="G3" s="37" t="s">
        <v>589</v>
      </c>
      <c r="H3" s="37"/>
    </row>
    <row r="4" spans="1:8" ht="29" x14ac:dyDescent="0.35">
      <c r="B4" s="33" t="s">
        <v>138</v>
      </c>
      <c r="C4" s="33" t="s">
        <v>244</v>
      </c>
      <c r="D4" s="55">
        <v>232844</v>
      </c>
      <c r="E4" s="37"/>
      <c r="F4" s="37"/>
      <c r="G4" s="37" t="s">
        <v>589</v>
      </c>
      <c r="H4" s="37"/>
    </row>
    <row r="5" spans="1:8" ht="29" x14ac:dyDescent="0.35">
      <c r="B5" s="33" t="s">
        <v>139</v>
      </c>
      <c r="C5" s="33" t="s">
        <v>228</v>
      </c>
      <c r="D5" s="55">
        <v>426072</v>
      </c>
      <c r="E5" s="37"/>
      <c r="F5" s="37"/>
      <c r="G5" s="37" t="s">
        <v>589</v>
      </c>
      <c r="H5" s="37"/>
    </row>
    <row r="6" spans="1:8" ht="29" x14ac:dyDescent="0.35">
      <c r="B6" s="33" t="s">
        <v>140</v>
      </c>
      <c r="C6" s="33" t="s">
        <v>245</v>
      </c>
      <c r="D6" s="55">
        <v>114803</v>
      </c>
      <c r="E6" s="37"/>
      <c r="F6" s="37"/>
      <c r="G6" s="37" t="s">
        <v>589</v>
      </c>
      <c r="H6" s="37"/>
    </row>
    <row r="7" spans="1:8" x14ac:dyDescent="0.35">
      <c r="B7" s="44" t="s">
        <v>56</v>
      </c>
      <c r="C7" s="44"/>
      <c r="D7" s="60">
        <f>SUM(D2:D6)</f>
        <v>1781479</v>
      </c>
    </row>
  </sheetData>
  <autoFilter ref="B1:H1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pane ySplit="1" topLeftCell="A2" activePane="bottomLeft" state="frozen"/>
      <selection activeCell="M142" sqref="M142"/>
      <selection pane="bottomLeft"/>
    </sheetView>
  </sheetViews>
  <sheetFormatPr defaultRowHeight="14.5" x14ac:dyDescent="0.35"/>
  <cols>
    <col min="2" max="3" width="54.7265625" customWidth="1"/>
    <col min="4" max="4" width="18.81640625" customWidth="1"/>
    <col min="5" max="8" width="9.1796875" style="38"/>
  </cols>
  <sheetData>
    <row r="1" spans="1:8" ht="29" x14ac:dyDescent="0.35">
      <c r="A1" s="61" t="s">
        <v>587</v>
      </c>
      <c r="B1" s="23" t="s">
        <v>154</v>
      </c>
      <c r="C1" s="23" t="s">
        <v>156</v>
      </c>
      <c r="D1" s="23" t="s">
        <v>194</v>
      </c>
      <c r="E1" s="35" t="s">
        <v>583</v>
      </c>
      <c r="F1" s="35" t="s">
        <v>582</v>
      </c>
      <c r="G1" s="35" t="s">
        <v>584</v>
      </c>
      <c r="H1" s="36" t="s">
        <v>581</v>
      </c>
    </row>
    <row r="2" spans="1:8" ht="29" x14ac:dyDescent="0.35">
      <c r="B2" s="21" t="s">
        <v>69</v>
      </c>
      <c r="C2" s="2" t="s">
        <v>220</v>
      </c>
      <c r="D2" s="20">
        <v>38500</v>
      </c>
      <c r="E2" s="37"/>
      <c r="F2" s="37" t="s">
        <v>589</v>
      </c>
      <c r="G2" s="37" t="str">
        <f>IF(D2&gt;50000,"X"," ")</f>
        <v xml:space="preserve"> </v>
      </c>
      <c r="H2" s="37"/>
    </row>
    <row r="3" spans="1:8" x14ac:dyDescent="0.35">
      <c r="B3" s="21" t="s">
        <v>70</v>
      </c>
      <c r="C3" s="2" t="s">
        <v>221</v>
      </c>
      <c r="D3" s="20">
        <v>17500</v>
      </c>
      <c r="E3" s="37"/>
      <c r="F3" s="37" t="s">
        <v>589</v>
      </c>
      <c r="G3" s="37" t="str">
        <f t="shared" ref="G3:G4" si="0">IF(D3&gt;50000,"X"," ")</f>
        <v xml:space="preserve"> </v>
      </c>
      <c r="H3" s="37"/>
    </row>
    <row r="4" spans="1:8" ht="29" x14ac:dyDescent="0.35">
      <c r="B4" s="21" t="s">
        <v>71</v>
      </c>
      <c r="C4" s="2" t="s">
        <v>222</v>
      </c>
      <c r="D4" s="20">
        <v>46162</v>
      </c>
      <c r="E4" s="37"/>
      <c r="F4" s="37" t="s">
        <v>589</v>
      </c>
      <c r="G4" s="37" t="str">
        <f t="shared" si="0"/>
        <v xml:space="preserve"> </v>
      </c>
      <c r="H4" s="37"/>
    </row>
    <row r="5" spans="1:8" x14ac:dyDescent="0.35">
      <c r="B5" s="22" t="s">
        <v>20</v>
      </c>
      <c r="C5" s="22"/>
      <c r="D5" s="24">
        <f>SUM(D2:D4)</f>
        <v>102162</v>
      </c>
    </row>
  </sheetData>
  <autoFilter ref="B1:H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21</vt:i4>
      </vt:variant>
    </vt:vector>
  </HeadingPairs>
  <TitlesOfParts>
    <vt:vector size="21" baseType="lpstr">
      <vt:lpstr>Download</vt:lpstr>
      <vt:lpstr>Totaal</vt:lpstr>
      <vt:lpstr>H1</vt:lpstr>
      <vt:lpstr>H2</vt:lpstr>
      <vt:lpstr>Blad1</vt:lpstr>
      <vt:lpstr>H3</vt:lpstr>
      <vt:lpstr>H4</vt:lpstr>
      <vt:lpstr>H5</vt:lpstr>
      <vt:lpstr>H7</vt:lpstr>
      <vt:lpstr>H8</vt:lpstr>
      <vt:lpstr>H9</vt:lpstr>
      <vt:lpstr>H12</vt:lpstr>
      <vt:lpstr>H13</vt:lpstr>
      <vt:lpstr>H16</vt:lpstr>
      <vt:lpstr>H17</vt:lpstr>
      <vt:lpstr>H19</vt:lpstr>
      <vt:lpstr>H22</vt:lpstr>
      <vt:lpstr>H23</vt:lpstr>
      <vt:lpstr>SVNL</vt:lpstr>
      <vt:lpstr>SKNL</vt:lpstr>
      <vt:lpstr>Corona</vt:lpstr>
    </vt:vector>
  </TitlesOfParts>
  <Company>Provincie Zeeland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Oppeneer, A. (Anoeska)</dc:creator>
  <cp:lastModifiedBy>Oppeneer, A. (Anoeska)</cp:lastModifiedBy>
  <dcterms:created xsi:type="dcterms:W3CDTF">2022-07-18T09:10:40Z</dcterms:created>
  <dcterms:modified xsi:type="dcterms:W3CDTF">2023-03-31T12:20:57Z</dcterms:modified>
</cp:coreProperties>
</file>