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REK\Onderzoeken\2022 Onderzoeksprogramma\Doeltreffendheid Subsidiebeleid (Zaaknummer 178136)\6- Nota van bevindingen\Subsidieregister\Geverifieerd\"/>
    </mc:Choice>
  </mc:AlternateContent>
  <bookViews>
    <workbookView xWindow="0" yWindow="0" windowWidth="25230" windowHeight="10920" activeTab="1"/>
  </bookViews>
  <sheets>
    <sheet name="Download" sheetId="2" r:id="rId1"/>
    <sheet name="Totaal" sheetId="3" r:id="rId2"/>
    <sheet name="H1" sheetId="1" r:id="rId3"/>
    <sheet name="H2" sheetId="4" r:id="rId4"/>
    <sheet name="H3" sheetId="5" r:id="rId5"/>
    <sheet name="H4" sheetId="6" r:id="rId6"/>
    <sheet name="H5" sheetId="8" r:id="rId7"/>
    <sheet name="H8" sheetId="10" r:id="rId8"/>
    <sheet name="H9" sheetId="11" r:id="rId9"/>
    <sheet name="H12" sheetId="12" r:id="rId10"/>
    <sheet name="H14" sheetId="18" r:id="rId11"/>
    <sheet name="H16" sheetId="15" r:id="rId12"/>
    <sheet name="H17" sheetId="17" r:id="rId13"/>
    <sheet name="H19" sheetId="13" r:id="rId14"/>
    <sheet name="SVNL" sheetId="16" r:id="rId15"/>
    <sheet name="SKNL" sheetId="14" r:id="rId16"/>
  </sheets>
  <externalReferences>
    <externalReference r:id="rId17"/>
  </externalReferences>
  <definedNames>
    <definedName name="_xlnm._FilterDatabase" localSheetId="0" hidden="1">Download!$C$1:$C$678</definedName>
    <definedName name="_xlnm._FilterDatabase" localSheetId="2" hidden="1">'H1'!$A$1:$I$161</definedName>
    <definedName name="_xlnm._FilterDatabase" localSheetId="10" hidden="1">'H14'!$B$1:$H$8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3" l="1"/>
  <c r="D162" i="1"/>
  <c r="C2" i="3" s="1"/>
  <c r="D10" i="3" l="1"/>
  <c r="D12" i="3" l="1"/>
  <c r="D5" i="18"/>
  <c r="D20" i="17"/>
  <c r="C12" i="3" s="1"/>
  <c r="E82" i="1"/>
  <c r="F82" i="1"/>
  <c r="E10" i="17"/>
  <c r="F10" i="17"/>
  <c r="E5" i="17"/>
  <c r="F5" i="17"/>
  <c r="G5" i="17"/>
  <c r="E9" i="17"/>
  <c r="F9" i="17"/>
  <c r="E14" i="17"/>
  <c r="F14" i="17"/>
  <c r="E13" i="17"/>
  <c r="F13" i="17"/>
  <c r="E11" i="17"/>
  <c r="F11" i="17"/>
  <c r="E19" i="17"/>
  <c r="F19" i="17"/>
  <c r="E2" i="17"/>
  <c r="F2" i="17"/>
  <c r="E16" i="17"/>
  <c r="F16" i="17"/>
  <c r="E17" i="17"/>
  <c r="F17" i="17"/>
  <c r="E8" i="17"/>
  <c r="F8" i="17"/>
  <c r="E12" i="17"/>
  <c r="F12" i="17"/>
  <c r="E3" i="17"/>
  <c r="F3" i="17"/>
  <c r="E131" i="1"/>
  <c r="G131" i="1"/>
  <c r="G4" i="18"/>
  <c r="F4" i="18"/>
  <c r="E4" i="18"/>
  <c r="E11" i="1"/>
  <c r="F11" i="1"/>
  <c r="G11" i="1"/>
  <c r="E98" i="1"/>
  <c r="F98" i="1"/>
  <c r="G98" i="1"/>
  <c r="E91" i="1"/>
  <c r="F91" i="1"/>
  <c r="G91" i="1"/>
  <c r="F128" i="1"/>
  <c r="G128" i="1"/>
  <c r="E92" i="1"/>
  <c r="F92" i="1"/>
  <c r="G92" i="1"/>
  <c r="E13" i="1"/>
  <c r="F13" i="1"/>
  <c r="G13" i="1"/>
  <c r="G2" i="15"/>
  <c r="F2" i="15"/>
  <c r="E2" i="15"/>
  <c r="E104" i="1"/>
  <c r="F104" i="1"/>
  <c r="G104" i="1"/>
  <c r="E122" i="1"/>
  <c r="F122" i="1"/>
  <c r="G122" i="1"/>
  <c r="E32" i="1"/>
  <c r="F32" i="1"/>
  <c r="G32" i="1"/>
  <c r="E121" i="1"/>
  <c r="F121" i="1"/>
  <c r="G121" i="1"/>
  <c r="E152" i="1"/>
  <c r="G152" i="1"/>
  <c r="E76" i="1"/>
  <c r="F76" i="1"/>
  <c r="G76" i="1"/>
  <c r="G7" i="17"/>
  <c r="F7" i="17"/>
  <c r="E7" i="17"/>
  <c r="G23" i="1"/>
  <c r="F23" i="1"/>
  <c r="E23" i="1"/>
  <c r="G7" i="11"/>
  <c r="E7" i="11"/>
  <c r="E130" i="1" l="1"/>
  <c r="F129" i="1"/>
  <c r="F124" i="1"/>
  <c r="G2" i="13"/>
  <c r="G3" i="13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G94" i="13"/>
  <c r="G95" i="13"/>
  <c r="G96" i="13"/>
  <c r="G97" i="13"/>
  <c r="G98" i="13"/>
  <c r="E2" i="13"/>
  <c r="E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G4" i="17"/>
  <c r="G6" i="17"/>
  <c r="G15" i="17"/>
  <c r="G18" i="17"/>
  <c r="F4" i="17"/>
  <c r="F6" i="17"/>
  <c r="F15" i="17"/>
  <c r="F18" i="17"/>
  <c r="E4" i="17"/>
  <c r="E6" i="17"/>
  <c r="E15" i="17"/>
  <c r="E18" i="17"/>
  <c r="G4" i="15"/>
  <c r="G5" i="15"/>
  <c r="G6" i="15"/>
  <c r="G3" i="15"/>
  <c r="G7" i="15"/>
  <c r="F4" i="15"/>
  <c r="F5" i="15"/>
  <c r="F6" i="15"/>
  <c r="F3" i="15"/>
  <c r="F7" i="15"/>
  <c r="E4" i="15"/>
  <c r="E5" i="15"/>
  <c r="E6" i="15"/>
  <c r="E3" i="15"/>
  <c r="E7" i="15"/>
  <c r="G2" i="18"/>
  <c r="G3" i="18"/>
  <c r="F2" i="18"/>
  <c r="F3" i="18"/>
  <c r="E2" i="18"/>
  <c r="E3" i="18"/>
  <c r="F8" i="12"/>
  <c r="G3" i="12"/>
  <c r="G4" i="12"/>
  <c r="G5" i="12"/>
  <c r="G6" i="12"/>
  <c r="G7" i="12"/>
  <c r="G8" i="12"/>
  <c r="G9" i="12"/>
  <c r="G10" i="12"/>
  <c r="G11" i="12"/>
  <c r="G12" i="12"/>
  <c r="G13" i="12"/>
  <c r="G14" i="12"/>
  <c r="G15" i="12"/>
  <c r="G2" i="12"/>
  <c r="F5" i="12"/>
  <c r="F6" i="12"/>
  <c r="F7" i="12"/>
  <c r="F12" i="12"/>
  <c r="F13" i="12"/>
  <c r="F14" i="12"/>
  <c r="F15" i="12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2" i="12"/>
  <c r="G4" i="11"/>
  <c r="G5" i="11"/>
  <c r="G3" i="11"/>
  <c r="G13" i="11"/>
  <c r="G11" i="11"/>
  <c r="G8" i="11"/>
  <c r="G9" i="11"/>
  <c r="G2" i="11"/>
  <c r="G6" i="11"/>
  <c r="G12" i="11"/>
  <c r="G10" i="11"/>
  <c r="G15" i="11"/>
  <c r="G14" i="11"/>
  <c r="F3" i="11"/>
  <c r="E4" i="11"/>
  <c r="E5" i="11"/>
  <c r="E3" i="11"/>
  <c r="E13" i="11"/>
  <c r="E11" i="11"/>
  <c r="E8" i="11"/>
  <c r="E9" i="11"/>
  <c r="E2" i="11"/>
  <c r="E6" i="11"/>
  <c r="E12" i="11"/>
  <c r="E10" i="11"/>
  <c r="E15" i="11"/>
  <c r="E14" i="11"/>
  <c r="G2" i="8"/>
  <c r="G4" i="8"/>
  <c r="G5" i="8"/>
  <c r="G3" i="8"/>
  <c r="F2" i="8"/>
  <c r="F4" i="8"/>
  <c r="F5" i="8"/>
  <c r="F3" i="8"/>
  <c r="E2" i="8"/>
  <c r="E4" i="8"/>
  <c r="E5" i="8"/>
  <c r="E3" i="8"/>
  <c r="G8" i="6"/>
  <c r="G9" i="6"/>
  <c r="G17" i="6"/>
  <c r="G27" i="6"/>
  <c r="G10" i="6"/>
  <c r="G25" i="6"/>
  <c r="G11" i="6"/>
  <c r="G18" i="6"/>
  <c r="G23" i="6"/>
  <c r="G14" i="6"/>
  <c r="G28" i="6"/>
  <c r="G29" i="6"/>
  <c r="G21" i="6"/>
  <c r="G26" i="6"/>
  <c r="G24" i="6"/>
  <c r="G15" i="6"/>
  <c r="G30" i="6"/>
  <c r="G19" i="6"/>
  <c r="G3" i="6"/>
  <c r="G13" i="6"/>
  <c r="G4" i="6"/>
  <c r="G2" i="6"/>
  <c r="G22" i="6"/>
  <c r="G5" i="6"/>
  <c r="G6" i="6"/>
  <c r="G20" i="6"/>
  <c r="G7" i="6"/>
  <c r="G12" i="6"/>
  <c r="G16" i="6"/>
  <c r="E8" i="6"/>
  <c r="E9" i="6"/>
  <c r="E17" i="6"/>
  <c r="E27" i="6"/>
  <c r="E10" i="6"/>
  <c r="E25" i="6"/>
  <c r="E11" i="6"/>
  <c r="E18" i="6"/>
  <c r="E23" i="6"/>
  <c r="E14" i="6"/>
  <c r="E28" i="6"/>
  <c r="E29" i="6"/>
  <c r="E21" i="6"/>
  <c r="E26" i="6"/>
  <c r="E24" i="6"/>
  <c r="E15" i="6"/>
  <c r="E30" i="6"/>
  <c r="E19" i="6"/>
  <c r="E3" i="6"/>
  <c r="E13" i="6"/>
  <c r="E4" i="6"/>
  <c r="E2" i="6"/>
  <c r="E22" i="6"/>
  <c r="E5" i="6"/>
  <c r="E6" i="6"/>
  <c r="E20" i="6"/>
  <c r="E7" i="6"/>
  <c r="E12" i="6"/>
  <c r="E16" i="6"/>
  <c r="G8" i="5"/>
  <c r="G25" i="5"/>
  <c r="G12" i="5"/>
  <c r="G18" i="5"/>
  <c r="G19" i="5"/>
  <c r="G16" i="5"/>
  <c r="G10" i="5"/>
  <c r="G15" i="5"/>
  <c r="G24" i="5"/>
  <c r="G4" i="5"/>
  <c r="G5" i="5"/>
  <c r="G2" i="5"/>
  <c r="G23" i="5"/>
  <c r="G22" i="5"/>
  <c r="G21" i="5"/>
  <c r="G3" i="5"/>
  <c r="G6" i="5"/>
  <c r="G7" i="5"/>
  <c r="G11" i="5"/>
  <c r="G9" i="5"/>
  <c r="G17" i="5"/>
  <c r="G13" i="5"/>
  <c r="G14" i="5"/>
  <c r="G20" i="5"/>
  <c r="F7" i="5"/>
  <c r="F8" i="5"/>
  <c r="E13" i="5"/>
  <c r="E14" i="5"/>
  <c r="E8" i="5"/>
  <c r="E25" i="5"/>
  <c r="E12" i="5"/>
  <c r="E18" i="5"/>
  <c r="E19" i="5"/>
  <c r="E16" i="5"/>
  <c r="E10" i="5"/>
  <c r="E15" i="5"/>
  <c r="E24" i="5"/>
  <c r="E4" i="5"/>
  <c r="E5" i="5"/>
  <c r="E2" i="5"/>
  <c r="E23" i="5"/>
  <c r="E22" i="5"/>
  <c r="E21" i="5"/>
  <c r="E3" i="5"/>
  <c r="E6" i="5"/>
  <c r="E7" i="5"/>
  <c r="E11" i="5"/>
  <c r="E9" i="5"/>
  <c r="E17" i="5"/>
  <c r="E20" i="5"/>
  <c r="G13" i="4"/>
  <c r="G18" i="4"/>
  <c r="G8" i="4"/>
  <c r="G15" i="4"/>
  <c r="G11" i="4"/>
  <c r="G20" i="4"/>
  <c r="G28" i="4"/>
  <c r="G17" i="4"/>
  <c r="G24" i="4"/>
  <c r="G29" i="4"/>
  <c r="G4" i="4"/>
  <c r="G6" i="4"/>
  <c r="G23" i="4"/>
  <c r="G2" i="4"/>
  <c r="G7" i="4"/>
  <c r="G5" i="4"/>
  <c r="G10" i="4"/>
  <c r="G22" i="4"/>
  <c r="G26" i="4"/>
  <c r="G27" i="4"/>
  <c r="G12" i="4"/>
  <c r="G21" i="4"/>
  <c r="G16" i="4"/>
  <c r="G9" i="4"/>
  <c r="G19" i="4"/>
  <c r="G14" i="4"/>
  <c r="G25" i="4"/>
  <c r="F13" i="4"/>
  <c r="F18" i="4"/>
  <c r="F8" i="4"/>
  <c r="F15" i="4"/>
  <c r="F11" i="4"/>
  <c r="F20" i="4"/>
  <c r="F28" i="4"/>
  <c r="F17" i="4"/>
  <c r="F29" i="4"/>
  <c r="F4" i="4"/>
  <c r="F6" i="4"/>
  <c r="F23" i="4"/>
  <c r="F2" i="4"/>
  <c r="F7" i="4"/>
  <c r="F5" i="4"/>
  <c r="F10" i="4"/>
  <c r="F22" i="4"/>
  <c r="F26" i="4"/>
  <c r="F27" i="4"/>
  <c r="F12" i="4"/>
  <c r="F21" i="4"/>
  <c r="F16" i="4"/>
  <c r="F9" i="4"/>
  <c r="F19" i="4"/>
  <c r="F14" i="4"/>
  <c r="F25" i="4"/>
  <c r="E13" i="4"/>
  <c r="E18" i="4"/>
  <c r="E8" i="4"/>
  <c r="E15" i="4"/>
  <c r="E11" i="4"/>
  <c r="E20" i="4"/>
  <c r="E28" i="4"/>
  <c r="E17" i="4"/>
  <c r="E24" i="4"/>
  <c r="E29" i="4"/>
  <c r="E3" i="4"/>
  <c r="E4" i="4"/>
  <c r="E6" i="4"/>
  <c r="E23" i="4"/>
  <c r="E2" i="4"/>
  <c r="E7" i="4"/>
  <c r="E5" i="4"/>
  <c r="E10" i="4"/>
  <c r="E22" i="4"/>
  <c r="E26" i="4"/>
  <c r="E27" i="4"/>
  <c r="E12" i="4"/>
  <c r="E21" i="4"/>
  <c r="E16" i="4"/>
  <c r="E9" i="4"/>
  <c r="E19" i="4"/>
  <c r="E14" i="4"/>
  <c r="E25" i="4"/>
  <c r="G22" i="1"/>
  <c r="G97" i="1"/>
  <c r="G83" i="1"/>
  <c r="G134" i="1"/>
  <c r="G160" i="1"/>
  <c r="G57" i="1"/>
  <c r="G114" i="1"/>
  <c r="G147" i="1"/>
  <c r="G108" i="1"/>
  <c r="G154" i="1"/>
  <c r="G78" i="1"/>
  <c r="G64" i="1"/>
  <c r="G137" i="1"/>
  <c r="G106" i="1"/>
  <c r="G149" i="1"/>
  <c r="G124" i="1"/>
  <c r="G63" i="1"/>
  <c r="G54" i="1"/>
  <c r="G101" i="1"/>
  <c r="G86" i="1"/>
  <c r="G141" i="1"/>
  <c r="G161" i="1"/>
  <c r="G37" i="1"/>
  <c r="G16" i="1"/>
  <c r="G129" i="1"/>
  <c r="G156" i="1"/>
  <c r="G157" i="1"/>
  <c r="G94" i="1"/>
  <c r="G70" i="1"/>
  <c r="G74" i="1"/>
  <c r="G130" i="1"/>
  <c r="G96" i="1"/>
  <c r="G105" i="1"/>
  <c r="G62" i="1"/>
  <c r="G125" i="1"/>
  <c r="G10" i="1"/>
  <c r="G25" i="1"/>
  <c r="G27" i="1"/>
  <c r="G143" i="1"/>
  <c r="G89" i="1"/>
  <c r="G112" i="1"/>
  <c r="G158" i="1"/>
  <c r="G56" i="1"/>
  <c r="G155" i="1"/>
  <c r="G65" i="1"/>
  <c r="G111" i="1"/>
  <c r="G4" i="1"/>
  <c r="G87" i="1"/>
  <c r="G132" i="1"/>
  <c r="G52" i="1"/>
  <c r="G35" i="1"/>
  <c r="G61" i="1"/>
  <c r="G58" i="1"/>
  <c r="G72" i="1"/>
  <c r="G45" i="1"/>
  <c r="G38" i="1"/>
  <c r="G90" i="1"/>
  <c r="G139" i="1"/>
  <c r="G150" i="1"/>
  <c r="G140" i="1"/>
  <c r="G43" i="1"/>
  <c r="G69" i="1"/>
  <c r="G135" i="1"/>
  <c r="G73" i="1"/>
  <c r="G88" i="1"/>
  <c r="G148" i="1"/>
  <c r="G51" i="1"/>
  <c r="G7" i="1"/>
  <c r="G81" i="1"/>
  <c r="G138" i="1"/>
  <c r="G144" i="1"/>
  <c r="G119" i="1"/>
  <c r="G46" i="1"/>
  <c r="G30" i="1"/>
  <c r="G31" i="1"/>
  <c r="G15" i="1"/>
  <c r="G41" i="1"/>
  <c r="G85" i="1"/>
  <c r="G84" i="1"/>
  <c r="G9" i="1"/>
  <c r="G107" i="1"/>
  <c r="G8" i="1"/>
  <c r="G153" i="1"/>
  <c r="G151" i="1"/>
  <c r="G36" i="1"/>
  <c r="G33" i="1"/>
  <c r="G6" i="1"/>
  <c r="G93" i="1"/>
  <c r="G12" i="1"/>
  <c r="G136" i="1"/>
  <c r="G103" i="1"/>
  <c r="G79" i="1"/>
  <c r="G68" i="1"/>
  <c r="G5" i="1"/>
  <c r="G60" i="1"/>
  <c r="G75" i="1"/>
  <c r="G34" i="1"/>
  <c r="G39" i="1"/>
  <c r="G66" i="1"/>
  <c r="G28" i="1"/>
  <c r="G123" i="1"/>
  <c r="G67" i="1"/>
  <c r="G145" i="1"/>
  <c r="G55" i="1"/>
  <c r="G18" i="1"/>
  <c r="G40" i="1"/>
  <c r="G26" i="1"/>
  <c r="G71" i="1"/>
  <c r="G48" i="1"/>
  <c r="G102" i="1"/>
  <c r="G50" i="1"/>
  <c r="G80" i="1"/>
  <c r="G116" i="1"/>
  <c r="G77" i="1"/>
  <c r="G44" i="1"/>
  <c r="G120" i="1"/>
  <c r="G17" i="1"/>
  <c r="G21" i="1"/>
  <c r="G127" i="1"/>
  <c r="G20" i="1"/>
  <c r="G2" i="1"/>
  <c r="G142" i="1"/>
  <c r="G133" i="1"/>
  <c r="G117" i="1"/>
  <c r="G109" i="1"/>
  <c r="G95" i="1"/>
  <c r="G118" i="1"/>
  <c r="G115" i="1"/>
  <c r="G53" i="1"/>
  <c r="G49" i="1"/>
  <c r="G29" i="1"/>
  <c r="G100" i="1"/>
  <c r="G3" i="1"/>
  <c r="G59" i="1"/>
  <c r="G113" i="1"/>
  <c r="G99" i="1"/>
  <c r="G24" i="1"/>
  <c r="G159" i="1"/>
  <c r="G126" i="1"/>
  <c r="G146" i="1"/>
  <c r="G110" i="1"/>
  <c r="G42" i="1"/>
  <c r="G47" i="1"/>
  <c r="G19" i="1"/>
  <c r="G14" i="1"/>
  <c r="F22" i="1"/>
  <c r="F97" i="1"/>
  <c r="F83" i="1"/>
  <c r="F57" i="1"/>
  <c r="F114" i="1"/>
  <c r="F108" i="1"/>
  <c r="F78" i="1"/>
  <c r="F64" i="1"/>
  <c r="F106" i="1"/>
  <c r="F63" i="1"/>
  <c r="F54" i="1"/>
  <c r="F101" i="1"/>
  <c r="F86" i="1"/>
  <c r="F37" i="1"/>
  <c r="F16" i="1"/>
  <c r="F94" i="1"/>
  <c r="F70" i="1"/>
  <c r="F74" i="1"/>
  <c r="F96" i="1"/>
  <c r="F105" i="1"/>
  <c r="F62" i="1"/>
  <c r="F125" i="1"/>
  <c r="F10" i="1"/>
  <c r="F25" i="1"/>
  <c r="F27" i="1"/>
  <c r="F89" i="1"/>
  <c r="F112" i="1"/>
  <c r="F56" i="1"/>
  <c r="F65" i="1"/>
  <c r="F111" i="1"/>
  <c r="F4" i="1"/>
  <c r="F87" i="1"/>
  <c r="F52" i="1"/>
  <c r="F35" i="1"/>
  <c r="F61" i="1"/>
  <c r="F58" i="1"/>
  <c r="F72" i="1"/>
  <c r="F45" i="1"/>
  <c r="F38" i="1"/>
  <c r="F90" i="1"/>
  <c r="F43" i="1"/>
  <c r="F69" i="1"/>
  <c r="F73" i="1"/>
  <c r="F88" i="1"/>
  <c r="F51" i="1"/>
  <c r="F7" i="1"/>
  <c r="F81" i="1"/>
  <c r="F119" i="1"/>
  <c r="F46" i="1"/>
  <c r="F30" i="1"/>
  <c r="F31" i="1"/>
  <c r="F15" i="1"/>
  <c r="F41" i="1"/>
  <c r="F85" i="1"/>
  <c r="F84" i="1"/>
  <c r="F9" i="1"/>
  <c r="F107" i="1"/>
  <c r="F8" i="1"/>
  <c r="F36" i="1"/>
  <c r="F33" i="1"/>
  <c r="F6" i="1"/>
  <c r="F93" i="1"/>
  <c r="F12" i="1"/>
  <c r="F103" i="1"/>
  <c r="F79" i="1"/>
  <c r="F68" i="1"/>
  <c r="F5" i="1"/>
  <c r="F60" i="1"/>
  <c r="F75" i="1"/>
  <c r="F34" i="1"/>
  <c r="F39" i="1"/>
  <c r="F66" i="1"/>
  <c r="F28" i="1"/>
  <c r="F123" i="1"/>
  <c r="F67" i="1"/>
  <c r="F55" i="1"/>
  <c r="F18" i="1"/>
  <c r="F40" i="1"/>
  <c r="F26" i="1"/>
  <c r="F71" i="1"/>
  <c r="F48" i="1"/>
  <c r="F102" i="1"/>
  <c r="F50" i="1"/>
  <c r="F80" i="1"/>
  <c r="F116" i="1"/>
  <c r="F77" i="1"/>
  <c r="F44" i="1"/>
  <c r="F120" i="1"/>
  <c r="F17" i="1"/>
  <c r="F21" i="1"/>
  <c r="F127" i="1"/>
  <c r="F20" i="1"/>
  <c r="F2" i="1"/>
  <c r="F117" i="1"/>
  <c r="F109" i="1"/>
  <c r="F95" i="1"/>
  <c r="F118" i="1"/>
  <c r="F115" i="1"/>
  <c r="F53" i="1"/>
  <c r="F49" i="1"/>
  <c r="F29" i="1"/>
  <c r="F100" i="1"/>
  <c r="F3" i="1"/>
  <c r="F59" i="1"/>
  <c r="F113" i="1"/>
  <c r="F99" i="1"/>
  <c r="F24" i="1"/>
  <c r="F126" i="1"/>
  <c r="F110" i="1"/>
  <c r="F42" i="1"/>
  <c r="F47" i="1"/>
  <c r="F19" i="1"/>
  <c r="F14" i="1"/>
  <c r="E22" i="1"/>
  <c r="E97" i="1"/>
  <c r="E83" i="1"/>
  <c r="E134" i="1"/>
  <c r="E160" i="1"/>
  <c r="E57" i="1"/>
  <c r="E114" i="1"/>
  <c r="E147" i="1"/>
  <c r="E108" i="1"/>
  <c r="E154" i="1"/>
  <c r="E78" i="1"/>
  <c r="E64" i="1"/>
  <c r="E137" i="1"/>
  <c r="E106" i="1"/>
  <c r="E149" i="1"/>
  <c r="E124" i="1"/>
  <c r="E63" i="1"/>
  <c r="E54" i="1"/>
  <c r="E101" i="1"/>
  <c r="E86" i="1"/>
  <c r="E141" i="1"/>
  <c r="E161" i="1"/>
  <c r="E37" i="1"/>
  <c r="E16" i="1"/>
  <c r="E156" i="1"/>
  <c r="E157" i="1"/>
  <c r="E94" i="1"/>
  <c r="E70" i="1"/>
  <c r="E74" i="1"/>
  <c r="E96" i="1"/>
  <c r="E105" i="1"/>
  <c r="E62" i="1"/>
  <c r="E125" i="1"/>
  <c r="E10" i="1"/>
  <c r="E25" i="1"/>
  <c r="E27" i="1"/>
  <c r="E143" i="1"/>
  <c r="E89" i="1"/>
  <c r="E112" i="1"/>
  <c r="E158" i="1"/>
  <c r="E56" i="1"/>
  <c r="E155" i="1"/>
  <c r="E65" i="1"/>
  <c r="E111" i="1"/>
  <c r="E4" i="1"/>
  <c r="E87" i="1"/>
  <c r="E132" i="1"/>
  <c r="E52" i="1"/>
  <c r="E35" i="1"/>
  <c r="E61" i="1"/>
  <c r="E58" i="1"/>
  <c r="E72" i="1"/>
  <c r="E45" i="1"/>
  <c r="E38" i="1"/>
  <c r="E90" i="1"/>
  <c r="E139" i="1"/>
  <c r="E150" i="1"/>
  <c r="E140" i="1"/>
  <c r="E43" i="1"/>
  <c r="E69" i="1"/>
  <c r="E135" i="1"/>
  <c r="E73" i="1"/>
  <c r="E88" i="1"/>
  <c r="E148" i="1"/>
  <c r="E51" i="1"/>
  <c r="E7" i="1"/>
  <c r="E81" i="1"/>
  <c r="E138" i="1"/>
  <c r="E144" i="1"/>
  <c r="E119" i="1"/>
  <c r="E46" i="1"/>
  <c r="E30" i="1"/>
  <c r="E31" i="1"/>
  <c r="E15" i="1"/>
  <c r="E41" i="1"/>
  <c r="E85" i="1"/>
  <c r="E84" i="1"/>
  <c r="E9" i="1"/>
  <c r="E107" i="1"/>
  <c r="E8" i="1"/>
  <c r="E153" i="1"/>
  <c r="E151" i="1"/>
  <c r="E36" i="1"/>
  <c r="E33" i="1"/>
  <c r="E6" i="1"/>
  <c r="E93" i="1"/>
  <c r="E12" i="1"/>
  <c r="E136" i="1"/>
  <c r="E103" i="1"/>
  <c r="E79" i="1"/>
  <c r="E68" i="1"/>
  <c r="E5" i="1"/>
  <c r="E60" i="1"/>
  <c r="E75" i="1"/>
  <c r="E34" i="1"/>
  <c r="E39" i="1"/>
  <c r="E66" i="1"/>
  <c r="E28" i="1"/>
  <c r="E123" i="1"/>
  <c r="E67" i="1"/>
  <c r="E145" i="1"/>
  <c r="E55" i="1"/>
  <c r="E18" i="1"/>
  <c r="E40" i="1"/>
  <c r="E26" i="1"/>
  <c r="E71" i="1"/>
  <c r="E48" i="1"/>
  <c r="E102" i="1"/>
  <c r="E50" i="1"/>
  <c r="E80" i="1"/>
  <c r="E116" i="1"/>
  <c r="E77" i="1"/>
  <c r="E44" i="1"/>
  <c r="E120" i="1"/>
  <c r="E17" i="1"/>
  <c r="E21" i="1"/>
  <c r="E20" i="1"/>
  <c r="E2" i="1"/>
  <c r="E142" i="1"/>
  <c r="E133" i="1"/>
  <c r="E117" i="1"/>
  <c r="E109" i="1"/>
  <c r="E95" i="1"/>
  <c r="E118" i="1"/>
  <c r="E115" i="1"/>
  <c r="E53" i="1"/>
  <c r="E49" i="1"/>
  <c r="E29" i="1"/>
  <c r="E100" i="1"/>
  <c r="E3" i="1"/>
  <c r="E59" i="1"/>
  <c r="E113" i="1"/>
  <c r="E99" i="1"/>
  <c r="E24" i="1"/>
  <c r="E159" i="1"/>
  <c r="E126" i="1"/>
  <c r="E146" i="1"/>
  <c r="E110" i="1"/>
  <c r="E42" i="1"/>
  <c r="E47" i="1"/>
  <c r="E19" i="1"/>
  <c r="E14" i="1"/>
  <c r="D4" i="3" l="1"/>
  <c r="D3" i="3"/>
  <c r="D15" i="3"/>
  <c r="D14" i="3"/>
  <c r="D13" i="3"/>
  <c r="D11" i="3"/>
  <c r="D9" i="3"/>
  <c r="D19" i="3"/>
  <c r="C19" i="3"/>
  <c r="D431" i="2"/>
  <c r="D8" i="3" l="1"/>
  <c r="D7" i="3"/>
  <c r="D6" i="3"/>
  <c r="D5" i="3"/>
  <c r="K5" i="3"/>
  <c r="C10" i="3"/>
  <c r="D16" i="11"/>
  <c r="C8" i="3" s="1"/>
  <c r="D8" i="15" l="1"/>
  <c r="C11" i="3" s="1"/>
  <c r="C9" i="3"/>
  <c r="D16" i="12"/>
  <c r="D5" i="16"/>
  <c r="C14" i="3" s="1"/>
  <c r="D11" i="14" l="1"/>
  <c r="C15" i="3" s="1"/>
  <c r="D99" i="13"/>
  <c r="C13" i="3" s="1"/>
  <c r="D22" i="10"/>
  <c r="C7" i="3" s="1"/>
  <c r="E431" i="2"/>
  <c r="D6" i="8" l="1"/>
  <c r="C6" i="3" s="1"/>
  <c r="D31" i="6"/>
  <c r="C5" i="3" s="1"/>
  <c r="D26" i="5"/>
  <c r="C4" i="3" s="1"/>
  <c r="D30" i="4"/>
  <c r="C3" i="3" s="1"/>
  <c r="C16" i="3" l="1"/>
  <c r="C21" i="3" s="1"/>
  <c r="E2" i="3"/>
  <c r="E3" i="3"/>
  <c r="E7" i="3"/>
  <c r="E9" i="3"/>
  <c r="E11" i="3"/>
  <c r="E15" i="3"/>
  <c r="E14" i="3"/>
  <c r="E13" i="3"/>
  <c r="E12" i="3"/>
  <c r="E8" i="3"/>
  <c r="E6" i="3"/>
  <c r="E5" i="3"/>
  <c r="E4" i="3"/>
  <c r="D16" i="3" l="1"/>
  <c r="E16" i="3" l="1"/>
  <c r="D21" i="3"/>
</calcChain>
</file>

<file path=xl/sharedStrings.xml><?xml version="1.0" encoding="utf-8"?>
<sst xmlns="http://schemas.openxmlformats.org/spreadsheetml/2006/main" count="2732" uniqueCount="965">
  <si>
    <t>H2</t>
  </si>
  <si>
    <t>Subsidie</t>
  </si>
  <si>
    <t>Subsidieontvanger</t>
  </si>
  <si>
    <t>bedrag toekenning</t>
  </si>
  <si>
    <t>ASV Arr. 1
&lt; 10k.</t>
  </si>
  <si>
    <t>ASV Arr. 2
10k.-50k</t>
  </si>
  <si>
    <t>ASV Arr. 3
&gt;50k.</t>
  </si>
  <si>
    <t>Overig</t>
  </si>
  <si>
    <t>Zeeuws Museum</t>
  </si>
  <si>
    <t>Roosevelt Institute for American Studies</t>
  </si>
  <si>
    <t>Erfgoed Zeeland</t>
  </si>
  <si>
    <t>Stichting Landschapsbeheer Zeeland</t>
  </si>
  <si>
    <t>Subsidienr.</t>
  </si>
  <si>
    <t>Jaar/periode</t>
  </si>
  <si>
    <t>Relatie naam:</t>
  </si>
  <si>
    <t>Omschrijving subsidie:</t>
  </si>
  <si>
    <t>Verleend:</t>
  </si>
  <si>
    <t>19017861</t>
  </si>
  <si>
    <t>2019/12</t>
  </si>
  <si>
    <t>Subs. uitvoeren beschermingsplan voor kwetsbare bijen Zeeland 2019-2021</t>
  </si>
  <si>
    <t>19434869</t>
  </si>
  <si>
    <t>Stichting Het Zeeuwse Landschap</t>
  </si>
  <si>
    <t>Subs. SKNL voor functieverandering van 2 percelen in gebied De Schommeling</t>
  </si>
  <si>
    <t>19434874</t>
  </si>
  <si>
    <t>Particulier</t>
  </si>
  <si>
    <t>Subs. SKNL voor functieverandering en investering nieuwe natuur</t>
  </si>
  <si>
    <t>19435016</t>
  </si>
  <si>
    <t xml:space="preserve">Subs. SKNL voor functieverandering en investering nieuwe natuur </t>
  </si>
  <si>
    <t>19435044</t>
  </si>
  <si>
    <t>Stichting C2 - Cultuurkwadraat</t>
  </si>
  <si>
    <t>Subs. project Busvervoer cultuurbezoek primair onderwijs 2019-2022</t>
  </si>
  <si>
    <t>19435648</t>
  </si>
  <si>
    <t>Kindcentrum 't Paalhoofd, Zoutelande</t>
  </si>
  <si>
    <t>Subs. behalen Zeeuws VerkeersveiligheidsLabel in 2019</t>
  </si>
  <si>
    <t>19435780</t>
  </si>
  <si>
    <t>Subs. voor aanleg groen dak</t>
  </si>
  <si>
    <t>19435781</t>
  </si>
  <si>
    <t xml:space="preserve">Particulier </t>
  </si>
  <si>
    <t>Subs. 2020 voor aanleg groen dak</t>
  </si>
  <si>
    <t>19435809</t>
  </si>
  <si>
    <t>Gemeente Goes</t>
  </si>
  <si>
    <t>Subs. project VEVO 2019-2020</t>
  </si>
  <si>
    <t>2020/1</t>
  </si>
  <si>
    <t>Stichting ZB| Planbureau en Bibliotheek van Zeeland</t>
  </si>
  <si>
    <t>Integrale kostensubs. 2020 Stichting ZB| Planbureau en Bibliotheek van Zeeland, inclusief Werkplaats voor duurzaamheid in Zeeland (Switch)</t>
  </si>
  <si>
    <t>19433530</t>
  </si>
  <si>
    <t>Stichting Het Zeeuws Orkest</t>
  </si>
  <si>
    <t>Integrale kostensubs. 2020 Stichting Het Zeeuws Orkest</t>
  </si>
  <si>
    <t>19433727</t>
  </si>
  <si>
    <t>Stichting MuziekPodium Zeeland</t>
  </si>
  <si>
    <t>Integrale kostensubs. 2020 MuziekPodium Zeeland</t>
  </si>
  <si>
    <t>19433767</t>
  </si>
  <si>
    <t>Buurtbusvereniging Oost Zeeuws-Vlaanderen</t>
  </si>
  <si>
    <t>Subs. 2020 voor buurtbusproject lijn 589</t>
  </si>
  <si>
    <t>19433781</t>
  </si>
  <si>
    <t>Buurtbusvereniging West en Midden Zeeuws-Vlaanderen</t>
  </si>
  <si>
    <t>Subs. 2020 voor buurtbusprojecten lijn 507, 511, 513 en 515</t>
  </si>
  <si>
    <t>19433785</t>
  </si>
  <si>
    <t>Buurtbusvereniging Schouwen-Duiveland</t>
  </si>
  <si>
    <t>Subs. 2020 voor buurtbusprojecten lijn 591 en 592</t>
  </si>
  <si>
    <t>19433787</t>
  </si>
  <si>
    <t>Buurtbusvereniging Waarde</t>
  </si>
  <si>
    <t>Subs. 2020 voor buurtbusproject lijn 594</t>
  </si>
  <si>
    <t>19433788</t>
  </si>
  <si>
    <t>Buurtbusvereniging Walcheren</t>
  </si>
  <si>
    <t>Subs. 2020 voor buurtbusprojecten lijn 581, 583 en 584</t>
  </si>
  <si>
    <t>19433896</t>
  </si>
  <si>
    <t>Stichting CBK Zeeland</t>
  </si>
  <si>
    <t>Integrale kostensubs. 2020  Stichting CBK Zeeland</t>
  </si>
  <si>
    <t>19433940</t>
  </si>
  <si>
    <t>Stichting Vogel- en Zoogdieropvang Zeeland</t>
  </si>
  <si>
    <t>Subs. 2020 Vogel- en Zoogdieropvang Zeeland</t>
  </si>
  <si>
    <t>19433956</t>
  </si>
  <si>
    <t>Integrale kostensubs. 2020 Stichting Het Zeeuwse Landschap</t>
  </si>
  <si>
    <t>19433997</t>
  </si>
  <si>
    <t>Stichting Film by the Sea</t>
  </si>
  <si>
    <t>Integrale kostensubs. 2020 Film by the Sea</t>
  </si>
  <si>
    <t>19434097</t>
  </si>
  <si>
    <t>HZ University of Applied Sciences</t>
  </si>
  <si>
    <t>Subs. project Ontwerpend onderzoek adaptieve strategieën voor zeespiegelstijging Oosterschelde</t>
  </si>
  <si>
    <t>19434167</t>
  </si>
  <si>
    <t>Buurtbusvereniging 593 Noord-Beveland</t>
  </si>
  <si>
    <t>Subs. 2020 voor buurtbusproject lijn 593</t>
  </si>
  <si>
    <t>19434168</t>
  </si>
  <si>
    <t>Buurtbusvereniging Zuid-Beveland</t>
  </si>
  <si>
    <t>Subs. 2020 voor buurtbusprojecten lijn 580, 582, 595, 596, 597, 598, 599 en 599a</t>
  </si>
  <si>
    <t>19434170</t>
  </si>
  <si>
    <t>Stichting Terra Maris</t>
  </si>
  <si>
    <t>Integrale kostensubs. 2020  Terra Maris</t>
  </si>
  <si>
    <t>19434326</t>
  </si>
  <si>
    <t>Kingfish Zeeland B. V.</t>
  </si>
  <si>
    <t>Subs. voor deelname aan programma ScaleUpFood van ScaleUpNation</t>
  </si>
  <si>
    <t>19434578</t>
  </si>
  <si>
    <t>Het Gilde van Vrijwillige Molenaars, afdeling Zeeland</t>
  </si>
  <si>
    <t>Subs. 2020 Het Gilde van Vrijwillige Molenaars, afdeling Zeeland</t>
  </si>
  <si>
    <t>19434605</t>
  </si>
  <si>
    <t>Stichting 't Beest</t>
  </si>
  <si>
    <t>Subs. 2020 Jeugtheaterschool Zeeland</t>
  </si>
  <si>
    <t>19434681</t>
  </si>
  <si>
    <t>Gemeente Kapelle</t>
  </si>
  <si>
    <t>Subs. revitalisering bedrijventerrein Smokkelhoek in Kapelle</t>
  </si>
  <si>
    <t>19435012</t>
  </si>
  <si>
    <t>Integrale kostensubs. 2020 Zeeuws Museum (inclusief huur museumdepots en museumgebouw)</t>
  </si>
  <si>
    <t>19435585</t>
  </si>
  <si>
    <t>Stichting DanZee</t>
  </si>
  <si>
    <t>Subs. 2020 dansproject Dansdroom Zeeland</t>
  </si>
  <si>
    <t>19435613</t>
  </si>
  <si>
    <t>Stichting Het Werkend Trekpaard Zeeland</t>
  </si>
  <si>
    <t>Subs. 2020 Stichting Het Werkend Trekpaard Zeeland</t>
  </si>
  <si>
    <t>19435616</t>
  </si>
  <si>
    <t>Subs. project HZ Cult VO en MBO 2020</t>
  </si>
  <si>
    <t>19435619</t>
  </si>
  <si>
    <t>Stichting Stoomtrein Goes-Borsele</t>
  </si>
  <si>
    <t>Subs. 2020 Stichting Stoomtrein Goes-Borsele</t>
  </si>
  <si>
    <t>19435622</t>
  </si>
  <si>
    <t>Zeeuwsche Vereniging voor Dialectonderzoek</t>
  </si>
  <si>
    <t>Subs. 2020 Zeeuwsche Vereniging voor Dialectonderzoek</t>
  </si>
  <si>
    <t>19435697</t>
  </si>
  <si>
    <t>OWM CZ  Zorgverzekeraar UA, namens de "Zeeuwse Coalitie"</t>
  </si>
  <si>
    <t>Subs. aanstellen programmamanager "Zeeuwse Coalitie" in 2020</t>
  </si>
  <si>
    <t>20000395</t>
  </si>
  <si>
    <t>Stichting Ondersteuning Overlegorgaan Nationaal Park Oosterschelde</t>
  </si>
  <si>
    <t>Subs. uitvoeren bestedingenplan Nationaal Park Oosterschelde 2020</t>
  </si>
  <si>
    <t>20000708</t>
  </si>
  <si>
    <t>Stichting Monument Middelburg</t>
  </si>
  <si>
    <t>Subs. 2020 Stichting Monument Middelburg</t>
  </si>
  <si>
    <t>20000823</t>
  </si>
  <si>
    <t>Stichting tot Behoud van de Pont te Sluiskil</t>
  </si>
  <si>
    <t>Subs. 2020-2021 ten behoeve van exploitatie van de veerpont Sluiskil</t>
  </si>
  <si>
    <t>20001588</t>
  </si>
  <si>
    <t>Stichting Smaek van Zeeland</t>
  </si>
  <si>
    <t>Subs. Food-evenement 'Walcheren Toen en Nu'</t>
  </si>
  <si>
    <t>20001674</t>
  </si>
  <si>
    <t>Gemeente Schouwen-Duiveland</t>
  </si>
  <si>
    <t>Subs. realiseren fietsvoorzieningen Schouwen-Duiveland</t>
  </si>
  <si>
    <t>20001695</t>
  </si>
  <si>
    <t>Integrale kostensubs. 2020 Stichting Landschapsbeheer Zeeland</t>
  </si>
  <si>
    <t>20002652</t>
  </si>
  <si>
    <t>Smart Delta Resources, p/a N.V. Economische Impuls Zeeland</t>
  </si>
  <si>
    <t>Subs. 2020 haalbaarheidszonderzoek 'verkenning toepassing industriële restwarmte in de gebouwde omgeving'</t>
  </si>
  <si>
    <t>20002656</t>
  </si>
  <si>
    <t>The Holy Spiritus B.V.</t>
  </si>
  <si>
    <t>Subs. haalbaarheidsonderzoek 'productieproces biologisch appelleder uit reststromen'</t>
  </si>
  <si>
    <t>20002661</t>
  </si>
  <si>
    <t>Lumileds Netherlands B.V.</t>
  </si>
  <si>
    <t>Subs. haalbaarheidsproject 'Technologie Centre Maakindustrie Zeeland'</t>
  </si>
  <si>
    <t>20002666</t>
  </si>
  <si>
    <t>CJP Beheer en Management B.V.</t>
  </si>
  <si>
    <t>Subs. demonstratieproject 'Écht Zeeuws petfood'</t>
  </si>
  <si>
    <t>20002668</t>
  </si>
  <si>
    <t>DSP Innovation B.V.</t>
  </si>
  <si>
    <t>Subs. demonstratieproject 'GeVonDen (Generiek Verzamelen Data)'</t>
  </si>
  <si>
    <t>20002670</t>
  </si>
  <si>
    <t>Stichting Gors</t>
  </si>
  <si>
    <t>Subs. demonstratieproject 'Programma Specialistisch Ondersteuningsteam Zeeland'</t>
  </si>
  <si>
    <t>20002672</t>
  </si>
  <si>
    <t>University College Roosevelt</t>
  </si>
  <si>
    <t>Subs. demonstratieproject VRCARE-2</t>
  </si>
  <si>
    <t>20026391</t>
  </si>
  <si>
    <t>2020/10</t>
  </si>
  <si>
    <t>Zeeuwsche Zoute B.V.</t>
  </si>
  <si>
    <t>Subs. haalbaarheidsonderzoek 'Hoogwaardige Zeeuwsche Smaakversterkers'</t>
  </si>
  <si>
    <t>20029514</t>
  </si>
  <si>
    <t>Stichting Wageningen Research, Wageningen Plant Research, BU Open Teelten</t>
  </si>
  <si>
    <t>Subs. project Verkenning agroforestry provincie Zeeland, onderdeel van het landelijk onderzoeksprogramma PPS Agroforestry</t>
  </si>
  <si>
    <t>20029597</t>
  </si>
  <si>
    <t>Gemeente Middelburg</t>
  </si>
  <si>
    <t>Subs. project 'Afronding uitwerking aardewerk archeologische opgraving Bachtensteene Middelburg'</t>
  </si>
  <si>
    <t>20030169</t>
  </si>
  <si>
    <t>Boerderijenstichting Zeeland</t>
  </si>
  <si>
    <t>Subs. project boerderijenregisseur 2020-2022</t>
  </si>
  <si>
    <t>20030326</t>
  </si>
  <si>
    <t>Stichting ViaZorg</t>
  </si>
  <si>
    <t>Subs. Kennis- en Innovatienetwerk Digital Health</t>
  </si>
  <si>
    <t>20030332</t>
  </si>
  <si>
    <t>20030333</t>
  </si>
  <si>
    <t>20030334</t>
  </si>
  <si>
    <t>20030335</t>
  </si>
  <si>
    <t>20030336</t>
  </si>
  <si>
    <t>20030337</t>
  </si>
  <si>
    <t>20030338</t>
  </si>
  <si>
    <t>20030339</t>
  </si>
  <si>
    <t>20030340</t>
  </si>
  <si>
    <t>20030341</t>
  </si>
  <si>
    <t>20030342</t>
  </si>
  <si>
    <t>20030511</t>
  </si>
  <si>
    <t>Stichting VVV Zeeland</t>
  </si>
  <si>
    <t>Integrale kostensubs. 2020 VVV Zeeland; verhoging</t>
  </si>
  <si>
    <t>20030686</t>
  </si>
  <si>
    <t>20030687</t>
  </si>
  <si>
    <t>20030688</t>
  </si>
  <si>
    <t>20030690</t>
  </si>
  <si>
    <t>20030691</t>
  </si>
  <si>
    <t>20030693</t>
  </si>
  <si>
    <t>20030696</t>
  </si>
  <si>
    <t>20031626</t>
  </si>
  <si>
    <t>N.V. Economische Impuls Zeeland</t>
  </si>
  <si>
    <t>Subs. project Planvormingsvouchers Toerisme Zeeland; verhoging</t>
  </si>
  <si>
    <t>20031852</t>
  </si>
  <si>
    <t>20031856</t>
  </si>
  <si>
    <t>20031858</t>
  </si>
  <si>
    <t>20031860</t>
  </si>
  <si>
    <t>20031861</t>
  </si>
  <si>
    <t>20031862</t>
  </si>
  <si>
    <t>20031863</t>
  </si>
  <si>
    <t>20031864</t>
  </si>
  <si>
    <t>20031968</t>
  </si>
  <si>
    <t>Subs. Educatieprogramma 2020 tijdens filmfestival Film by the Sea, in het kader van Four Freedoms door het jaar heen</t>
  </si>
  <si>
    <t>20032563</t>
  </si>
  <si>
    <t>20032564</t>
  </si>
  <si>
    <t>20032565</t>
  </si>
  <si>
    <t>20032664</t>
  </si>
  <si>
    <t>Petrus Immensschool</t>
  </si>
  <si>
    <t>Subs. aanschaf verkeersmaterialen en activiteiten verkeersveiligheid in schooljaar 2020-2021</t>
  </si>
  <si>
    <t>20032666</t>
  </si>
  <si>
    <t>Gemeente Reimerswaal</t>
  </si>
  <si>
    <t>Subs. activiteiten verkeersveiligheid in 2020 (-1e helft 2021)</t>
  </si>
  <si>
    <t>20033273</t>
  </si>
  <si>
    <t>Samenwerkingsverband Welzijnszorg Oosterschelderegio (CZW Bureau)</t>
  </si>
  <si>
    <t>Subs. 2020 project Samenwerking Zeeuwse gemeenten - CZ</t>
  </si>
  <si>
    <t>2020/11</t>
  </si>
  <si>
    <t>Subs. continueren Grensinformatiepunt Scheldemond</t>
  </si>
  <si>
    <t>20021135</t>
  </si>
  <si>
    <t>20021141</t>
  </si>
  <si>
    <t>20021142</t>
  </si>
  <si>
    <t xml:space="preserve">Subs. SKNL voor functieverandering en investering nieuwe natuur t.b.v. perceel in gebied Oude Veerseweg, fase III </t>
  </si>
  <si>
    <t>20033707</t>
  </si>
  <si>
    <t>Huis van de Techniek</t>
  </si>
  <si>
    <t>Subs. 2020 project Virtuele LOB (loopbaanoriëntatie)</t>
  </si>
  <si>
    <t>20033931</t>
  </si>
  <si>
    <t>SMWO (SportZeeland)</t>
  </si>
  <si>
    <t>Subs. Kernsportplan Zeeland 2020</t>
  </si>
  <si>
    <t>20034317</t>
  </si>
  <si>
    <t>Subs. Uitvoeringsprogramma Zeeuws Sportakkoord 2020-2021</t>
  </si>
  <si>
    <t>20034511</t>
  </si>
  <si>
    <t>RDH Architecten Stedenbouwkundigen B.V.</t>
  </si>
  <si>
    <t>Subs. Kennis- en Innovatienetwerk Circulair Bouwen</t>
  </si>
  <si>
    <t>20034514</t>
  </si>
  <si>
    <t>Subs. 2020 versterken Kennis- en Innovatienetwerk Zeeland Connect</t>
  </si>
  <si>
    <t>20034578</t>
  </si>
  <si>
    <t>Subs. revitalisering en herprofilering bedrijventerrein Arnestein in Middelburg</t>
  </si>
  <si>
    <t>20034579</t>
  </si>
  <si>
    <t>Gemeente Vlissingen</t>
  </si>
  <si>
    <t>Subs. revitalisering bedrijventerrein Kenniswerf in Vlissingen</t>
  </si>
  <si>
    <t>20034656</t>
  </si>
  <si>
    <t>Stichting Nationaal Warmtefonds</t>
  </si>
  <si>
    <t>Subs. uitvoeren Energiebespaarlening Zeeland</t>
  </si>
  <si>
    <t>20034716</t>
  </si>
  <si>
    <t>Herman Faukeliusschool</t>
  </si>
  <si>
    <t>Subs. activiteiten Verkeersveiligheid schooljaar 2020-2021</t>
  </si>
  <si>
    <t>20035214</t>
  </si>
  <si>
    <t>Aanvullende subs. project Zeeland Financial Matching (Zeeland FM); periode 2017-2020</t>
  </si>
  <si>
    <t>20035386</t>
  </si>
  <si>
    <t>20035387</t>
  </si>
  <si>
    <t>20035392</t>
  </si>
  <si>
    <t>20035393</t>
  </si>
  <si>
    <t>20035394</t>
  </si>
  <si>
    <t>20035395</t>
  </si>
  <si>
    <t>20035398</t>
  </si>
  <si>
    <t>20035574</t>
  </si>
  <si>
    <t>Subs. uitvoeren duurzaamheidsscan voor bedrijventerrein Baskensburg in Vlissingen</t>
  </si>
  <si>
    <t>20036530</t>
  </si>
  <si>
    <t>Stichting Bevrijdingsmuseum Zeeland</t>
  </si>
  <si>
    <t>Subs. collectieontsluiting Bevrijdingsmuseum Zeeland 2020-2021</t>
  </si>
  <si>
    <t>20036542</t>
  </si>
  <si>
    <t>IVN Zeeland</t>
  </si>
  <si>
    <t>Subs.  project Kustbroedvogels op dijktrajecten rondom Nationaal Park Oosterschelde</t>
  </si>
  <si>
    <t>20036645</t>
  </si>
  <si>
    <t>Stichting Dockwize</t>
  </si>
  <si>
    <t>Subs. uitreiking Zeeuwse Innovatieprijs Emergo 2020</t>
  </si>
  <si>
    <t>20037415</t>
  </si>
  <si>
    <t>20037416</t>
  </si>
  <si>
    <t>20037417</t>
  </si>
  <si>
    <t>20037418</t>
  </si>
  <si>
    <t>20037419</t>
  </si>
  <si>
    <t>20037420</t>
  </si>
  <si>
    <t>20037424</t>
  </si>
  <si>
    <t>20037425</t>
  </si>
  <si>
    <t>20037426</t>
  </si>
  <si>
    <t>20037427</t>
  </si>
  <si>
    <t>20037428</t>
  </si>
  <si>
    <t>20037444</t>
  </si>
  <si>
    <t>2020/12</t>
  </si>
  <si>
    <t>ZAJK - Zeeuws Agrarisch Jongeren Kontact</t>
  </si>
  <si>
    <t>Subs. POP3 project 'Zeeuwse kringloop, samen verder met burger, boer en visser'; provinciale cofinanciering</t>
  </si>
  <si>
    <t>20034661</t>
  </si>
  <si>
    <t>Dek Opleidingen B.V.</t>
  </si>
  <si>
    <t>Subs. training Dare2Drive; rijvaardigheidstraining voor jonge automobilisten 2021</t>
  </si>
  <si>
    <t>20037373</t>
  </si>
  <si>
    <t>Subs. project bodemsanering op voormalig gasfabrieksterrein J.W. Frisostraat in Krabbendijke</t>
  </si>
  <si>
    <t>20037376</t>
  </si>
  <si>
    <t>Subs. Vogel- en Zoogdieropvang 2021</t>
  </si>
  <si>
    <t>20037540</t>
  </si>
  <si>
    <t>Stichting Cinema Middelburg</t>
  </si>
  <si>
    <t>Subs. voor samenwerkingsverband De Zeeuwse Filmtheaters: gezamenlijk project de Zeeuwse Slag - matching COVID-19 steun</t>
  </si>
  <si>
    <t>20037541</t>
  </si>
  <si>
    <t>Stichting Welzijn Middelburg / Poppodium De Spot</t>
  </si>
  <si>
    <t>Subs. Poppodium De Spot - matching COVID-19 steun</t>
  </si>
  <si>
    <t>20037542</t>
  </si>
  <si>
    <t>Stichting Ledeltheater</t>
  </si>
  <si>
    <t>Subs. Stichting Ledeltheater - matching COVID-19 steun</t>
  </si>
  <si>
    <t>20037543</t>
  </si>
  <si>
    <t>Subs. Podium 't Beest - matching COVID-19 steun</t>
  </si>
  <si>
    <t>20037565</t>
  </si>
  <si>
    <t>Schouwburg Middelburg B.V.</t>
  </si>
  <si>
    <t>Subs. project Zeelandtheaters - matching COVID-19 steun</t>
  </si>
  <si>
    <t>20037572</t>
  </si>
  <si>
    <t>Stichting Nationaal Museum Watersnood 1953</t>
  </si>
  <si>
    <t>Subs. project Watersnoodmuseum - matching COVID-19 steun</t>
  </si>
  <si>
    <t>20037589</t>
  </si>
  <si>
    <t>Gemeente Hulst</t>
  </si>
  <si>
    <t>Subs. 2020 tegemoetkoming kosten omrijden door gesloten grens (corona)</t>
  </si>
  <si>
    <t>20038245</t>
  </si>
  <si>
    <t>CZW Bureau, Anti Discriminatie Bureau Zeeland</t>
  </si>
  <si>
    <t>Subs. project 'We zijn allemaal mensen', in het kader van Four Freedoms door het jaar heen</t>
  </si>
  <si>
    <t>20038540</t>
  </si>
  <si>
    <t>Subs. project Saeftinghe 2020/2021; de oerplek en het terugvinden van waarden</t>
  </si>
  <si>
    <t>20038657</t>
  </si>
  <si>
    <t>Nederlandse Oestervereniging</t>
  </si>
  <si>
    <t>Subs. promotiecampagne oesters tijdens de feestdagen</t>
  </si>
  <si>
    <t>20038663</t>
  </si>
  <si>
    <t>GroentenFruit Huis B.V.</t>
  </si>
  <si>
    <t>Subs. project Uireka 2.0; provinciale cofinanciering</t>
  </si>
  <si>
    <t>20038788</t>
  </si>
  <si>
    <t>Subs. SKNL voor functieverandering perceel gebied Van 't Hoffweg (2020)</t>
  </si>
  <si>
    <t>20038796</t>
  </si>
  <si>
    <t>20038800</t>
  </si>
  <si>
    <t xml:space="preserve">Stichting Molenwijk </t>
  </si>
  <si>
    <t>Subs. SKNL voor investering bestaande natuur (kwaliteitsimpuls) percelen Landgoed  Molenwijk</t>
  </si>
  <si>
    <t>20039098</t>
  </si>
  <si>
    <t>Verhoging integrale kosten subs. 2020 Zeeuws Museum</t>
  </si>
  <si>
    <t>20039135</t>
  </si>
  <si>
    <t>Subs. project VEVO 2020-2021</t>
  </si>
  <si>
    <t>20039234</t>
  </si>
  <si>
    <t>Roosevelt Foundation</t>
  </si>
  <si>
    <t>Subs. 2020 activiteiten organisatie Roosevelt Four Freedoms Awards</t>
  </si>
  <si>
    <t>20039703</t>
  </si>
  <si>
    <t>V.O.F. Visserijbenodigdheden-Inkoopcombinatie Westvoorn</t>
  </si>
  <si>
    <t>Subs. (door)ontwikkelen innovatieve haspelmachine voor flyshootvisserij in Zeeland</t>
  </si>
  <si>
    <t>20039799</t>
  </si>
  <si>
    <t>Subs. 2020 onderzoek revitalisering bedrijventerrein Burenpolder in Yerseke</t>
  </si>
  <si>
    <t>20039889</t>
  </si>
  <si>
    <t>Subs. project Vesta  verduurzaamt; duurzaamheidsscan en verkenning van PV-toepassing bij Vesta Terminals Vlissingen</t>
  </si>
  <si>
    <t>20039977</t>
  </si>
  <si>
    <t>Subs. project Proeftuin Muziekeducatie Zeeland 2020-2022</t>
  </si>
  <si>
    <t>20039995</t>
  </si>
  <si>
    <t>Subs. onderzoeksprogramma Deltavraagstukken Vlaanderen-Nederland  (fase 1)</t>
  </si>
  <si>
    <t>20040166</t>
  </si>
  <si>
    <t>Aanpassing integrale kostensubs. 2020 N.V. Economische Impuls Zeeland</t>
  </si>
  <si>
    <t>20041033</t>
  </si>
  <si>
    <t>20041036</t>
  </si>
  <si>
    <t>Gemeente Veere</t>
  </si>
  <si>
    <t>20041037</t>
  </si>
  <si>
    <t>Gemeente Sluis</t>
  </si>
  <si>
    <t>20041056</t>
  </si>
  <si>
    <t>2020/2</t>
  </si>
  <si>
    <t>Integrale kostensubs. 2020 N.V. Economische Impuls Zeeland</t>
  </si>
  <si>
    <t>Edu Plus</t>
  </si>
  <si>
    <t>Subs. project Gids - Gezel G2</t>
  </si>
  <si>
    <t>Subs. project Op weg naar Zeeuwse learning communities</t>
  </si>
  <si>
    <t>Stichting De Zeeuwse Connectie Projecten</t>
  </si>
  <si>
    <t>Subs. project HR Netwerk Zeeland</t>
  </si>
  <si>
    <t>20004147</t>
  </si>
  <si>
    <t>Subs. 2020 voor uitvoeren overkoepelende activiteiten uit meerjarenplan 'Dockwize: Your innovation hub!'</t>
  </si>
  <si>
    <t>20004473</t>
  </si>
  <si>
    <t>Samenwerkingsverband De Zeeuwse Natuur, p/a IVN Zeeland</t>
  </si>
  <si>
    <t>Integrale kostensubs. 2020 Samenwerkingsverband De Zeeuwse Natuur</t>
  </si>
  <si>
    <t>20004626</t>
  </si>
  <si>
    <t>Integrale kostensubs. 2020 VVV Zeeland</t>
  </si>
  <si>
    <t>20005213</t>
  </si>
  <si>
    <t>Stichting Biobased Delta</t>
  </si>
  <si>
    <t>Subs. voor opzetten van het CHAPLIN programma</t>
  </si>
  <si>
    <t>20005322</t>
  </si>
  <si>
    <t>Subs. 2020 ontwikkeling van het Hospitality Pact fase 1</t>
  </si>
  <si>
    <t>20005330</t>
  </si>
  <si>
    <t>Bio Base Europe Coöperatie U. A.</t>
  </si>
  <si>
    <t>Subs. haalbaarheidsonderzoek Stages voor internationale technische studenten als instroom-instrument voor Industrie &amp; Maintenance</t>
  </si>
  <si>
    <t>20005342</t>
  </si>
  <si>
    <t>EVA Projecten &amp; Advies</t>
  </si>
  <si>
    <t>Subs. 2020 project Hive</t>
  </si>
  <si>
    <t>20005391</t>
  </si>
  <si>
    <t>Nedbase B.V.</t>
  </si>
  <si>
    <t>Subs. project Lagere werkdruk door de inzet van slimme innovaties bij SVRZ</t>
  </si>
  <si>
    <t>20005414</t>
  </si>
  <si>
    <t>Stichting d'Ouwe Kerke, Retranchement</t>
  </si>
  <si>
    <t>Subs. 2020 realisatie van het dorpshuis Retranchement</t>
  </si>
  <si>
    <t>20005419</t>
  </si>
  <si>
    <t>Subs. uitvoeren plan van aanpak Verduurzaming bedrijvenpark Zuid Zierikzee</t>
  </si>
  <si>
    <t>20005463</t>
  </si>
  <si>
    <t>Stichting FoodDelta Zeeland</t>
  </si>
  <si>
    <t>Subs. activiteiten werkplan 2020 Stichting FoodDelta Zeeland</t>
  </si>
  <si>
    <t>20005532</t>
  </si>
  <si>
    <t>Stichting Tragel</t>
  </si>
  <si>
    <t>Subs. project Hulst Vestigingsstad</t>
  </si>
  <si>
    <t>20005594</t>
  </si>
  <si>
    <t>HZ University of Applied Sciences, Kenniscentrum Kusttoerisme</t>
  </si>
  <si>
    <t>Subs. 2020 voor kennisdeel van de opdrachten uit het uitvoeringsprogramma Toeristische Uitvoeringsalliantie Zeeland (TUA)</t>
  </si>
  <si>
    <t>20005597</t>
  </si>
  <si>
    <t>St. VVV Zeeland</t>
  </si>
  <si>
    <t>Subs. 2020 voor productontwikkeling en -promotie ten behoeve van het uitvoeringsprogramma Toeristische Uitvoeringsalliantie Zeeland (TUA)</t>
  </si>
  <si>
    <t>20005598</t>
  </si>
  <si>
    <t>Subs. 2020 voor stimuleren van ondernemersinitiatieven ten behoeve van het uitvoeringsprogramma Toeristische Uitvoeringsalliantie Zeeland (TUA)</t>
  </si>
  <si>
    <t>20006034</t>
  </si>
  <si>
    <t>20006275</t>
  </si>
  <si>
    <t>Julianaschool Krabbendijke</t>
  </si>
  <si>
    <t>Subs. verkeerstraining ANWB Streetwise in 2020</t>
  </si>
  <si>
    <t>2020/3</t>
  </si>
  <si>
    <t>Integrale kosten subs. 2020 Erfgoed Zeeland (inclusief huur en exploitatie gebouw Schuitvlot)</t>
  </si>
  <si>
    <t>20002425</t>
  </si>
  <si>
    <t>Stichting Exploitatie Grote Kerk Veere</t>
  </si>
  <si>
    <t>Subs. 2020 Historische Experience in de Grote Kerk in Veere</t>
  </si>
  <si>
    <t>20005945</t>
  </si>
  <si>
    <t>Integrale kosten subs. 2020  SportZeeland, inclusief makelaarsrol ten behoeve van het programma Gezond in Zeeland</t>
  </si>
  <si>
    <t>20006239</t>
  </si>
  <si>
    <t>Integrale kosten subs. 2020 Roosevelt Institute for American Studies</t>
  </si>
  <si>
    <t>20006289</t>
  </si>
  <si>
    <t>Stichting Zeker Zeeuws Streekproduct</t>
  </si>
  <si>
    <t>Subs. 2020 uitbreiding en versterking van het keurmerk Zeker Zeeuws Streekproduct</t>
  </si>
  <si>
    <t>20007492</t>
  </si>
  <si>
    <t>Zeeuws Vrouwen Platform</t>
  </si>
  <si>
    <t>Subs. 2020 project Vrouwen, Kracht in Crisis, in het kader van Four Freedoms door het jaar heen</t>
  </si>
  <si>
    <t>20007814</t>
  </si>
  <si>
    <t>Stichting Dutch Schools Debating Championships</t>
  </si>
  <si>
    <t xml:space="preserve">Subs. evenement World Schools Academy 2020 </t>
  </si>
  <si>
    <t>20008112</t>
  </si>
  <si>
    <t>Stichting SER-Zeeland</t>
  </si>
  <si>
    <t>Subs. 2020 Stichting SER-Zeeland</t>
  </si>
  <si>
    <t>20008371</t>
  </si>
  <si>
    <t>Subs. organiseren verkeersexamens op basisscholen in de gemeente  Veere in 2020</t>
  </si>
  <si>
    <t>20008372</t>
  </si>
  <si>
    <t>Subs. organiseren verkeersexamens op basisscholen in de gemeente  Middelburg in 2020</t>
  </si>
  <si>
    <t>20008634</t>
  </si>
  <si>
    <t>Stichting Finn Club Holland</t>
  </si>
  <si>
    <t>Subs.  evenement Finn World Masters in 2020</t>
  </si>
  <si>
    <t>20008640</t>
  </si>
  <si>
    <t>Stichting Spie Internationale Junioren Driedaagse Axel</t>
  </si>
  <si>
    <t>Subs. evenement Spie Internationale Junioren Driedaagse Axel in 2020</t>
  </si>
  <si>
    <t>20008643</t>
  </si>
  <si>
    <t>Stichting Wielercomité 's-Heerenhoek</t>
  </si>
  <si>
    <t>Subs. evenement EPZ Omloop van Borsele in 2020</t>
  </si>
  <si>
    <t>20008653</t>
  </si>
  <si>
    <t>Stichting Marathon Zeeuws-Vlaanderen</t>
  </si>
  <si>
    <t>Subs. evenement Marathon Zeeuws-Vlaanderen in 2020</t>
  </si>
  <si>
    <t>20008658</t>
  </si>
  <si>
    <t>Stichting Wim Hendriks Trofee</t>
  </si>
  <si>
    <t>Subs. evenement Wim Hendriks Trofee in 2020</t>
  </si>
  <si>
    <t>20008726</t>
  </si>
  <si>
    <t>Provincie Oost Vlaanderen</t>
  </si>
  <si>
    <t>Subs. Interreg VLA-NED project De Lerende Euroregio Scheldemond; provinciale cofinanciering</t>
  </si>
  <si>
    <t>20009164</t>
  </si>
  <si>
    <t>Subs. 2020 uitvoeren projectplan Energiebesparing bedrijven Middelburg</t>
  </si>
  <si>
    <t>20009402</t>
  </si>
  <si>
    <t>Stichting Faunabeheereenheid Zeeland</t>
  </si>
  <si>
    <t>Integrale kosten subs. 2020 Faunabeheereenheid Zeeland</t>
  </si>
  <si>
    <t>20009409</t>
  </si>
  <si>
    <t>Valuepark Terneuzen C.V.</t>
  </si>
  <si>
    <t>Subs. aanleg fietstunnel onder de Innovatieweg in Terneuzen</t>
  </si>
  <si>
    <t>20009578</t>
  </si>
  <si>
    <t>Gemeente Tholen</t>
  </si>
  <si>
    <t>Subs. activiteiten verkeersveiligheid 2020 (- 1e helft 2021)</t>
  </si>
  <si>
    <t>2020/4</t>
  </si>
  <si>
    <t>Stichting Exploitatie De Axelse Molen</t>
  </si>
  <si>
    <t>Subs. draaipremieregeling 2019 Stadsmolen Axel</t>
  </si>
  <si>
    <t xml:space="preserve">Subs. draaipremieregeling 2019 Korenmolen </t>
  </si>
  <si>
    <t>Stichting Koren- en Houtzaagmolen De Graanhalm</t>
  </si>
  <si>
    <t>Subs. draaipremieregeling 2019 Korenmolen De Graanhalm te Burgh-Haamstede</t>
  </si>
  <si>
    <t>Stichting Molenbehoud West-Zeeuwsch-Vlaanderen</t>
  </si>
  <si>
    <t>Subs. draaipremieregeling 2019 Korenmolen Nooitgedacht te Cadzand</t>
  </si>
  <si>
    <t>Stichting Molen Nooit Gedacht</t>
  </si>
  <si>
    <t>Subs. draaipremieregeling 2019 Korenmolen Nooitgedacht te Eindewege</t>
  </si>
  <si>
    <t>Stichting Korenmolen De Graanhalm</t>
  </si>
  <si>
    <t>Subs. draaipremieregeling 2019 Korenmolen De Graanhalm te Gapinge</t>
  </si>
  <si>
    <t>Stichting Molen De Vijf Gebroeders</t>
  </si>
  <si>
    <t>Subs. draaipremieregeling 2019 Korenmolen De Vijf Gebroeders te Heinkenszand</t>
  </si>
  <si>
    <t>Stichting De Koutermolen</t>
  </si>
  <si>
    <t>Subs. draaipremieregeling 2019 Korenmolen De Koutermolen te Hoedekenskerke</t>
  </si>
  <si>
    <t>Stichting tot behoud van de molen De Zwaan</t>
  </si>
  <si>
    <t>Subs. draaipremieregeling 2019 Korenmolen De Zwaan te Kerkwerve</t>
  </si>
  <si>
    <t>Stichting tot Behoud van De Molen te Kloetinge</t>
  </si>
  <si>
    <t>Subs. draaipremieregeling 2019 Oostmolen te Kloetinge</t>
  </si>
  <si>
    <t>Stichting Molen De Korenbloem</t>
  </si>
  <si>
    <t>Subs. draaipremieregeling 2019 Korenmolen De Korenbloem te Kortgene</t>
  </si>
  <si>
    <t>Stichting Molen Vogelzicht</t>
  </si>
  <si>
    <t>Subs. draaipremieregeling 2019 Korenmolen Vogelzicht te Kuitaart</t>
  </si>
  <si>
    <t>Stichting Molen Nieuwvliet</t>
  </si>
  <si>
    <t>Subs. draaipremieregeling 2019 Korenmolen te Nieuwvliet</t>
  </si>
  <si>
    <t>Stichting der Heerlijkheden Oosterland, Sirjansland en Oosterstein</t>
  </si>
  <si>
    <t>Subs. draaipremieregeling 2019 Korenmolen te Oosterland</t>
  </si>
  <si>
    <t>Vereniging De Hollandsche Molen</t>
  </si>
  <si>
    <t>Subs. draaipremieregeling 2019 Korenmolen De Jager te Oud-Vossemeer</t>
  </si>
  <si>
    <t>Stichting Molen De Blazekop</t>
  </si>
  <si>
    <t>Subs. draaipremieregeling 2019 Korenmolen De Blazekop te Ovezande</t>
  </si>
  <si>
    <t>Molen De Lelie Elkerzee</t>
  </si>
  <si>
    <t>Subs. draaipremieregeling 2019 Korenmolen De Lelie te Elkerzee</t>
  </si>
  <si>
    <t>Stichting De Hulster's Molen Schoondijke</t>
  </si>
  <si>
    <t>Subs. draaipremieregeling 2019 Korenmolen De Hulster Molen te Schoondijke</t>
  </si>
  <si>
    <t>De Molen van Sluis</t>
  </si>
  <si>
    <t>Subs. draaipremieregeling 2019 Korenmolen De Brak te Sluis</t>
  </si>
  <si>
    <t>Stichting Molen De Vier Winden Sint Annaland</t>
  </si>
  <si>
    <t>Subs. draaipremieregeling 2019 Korenmolen De Vier Winden te Sint Annaland</t>
  </si>
  <si>
    <t>Stichting Molen De Hoed</t>
  </si>
  <si>
    <t>Subs. draaipremieregeling 2019 Korenmolen De Hoed te Waarde</t>
  </si>
  <si>
    <t>Stichting Behoud Zuidzandse Molen</t>
  </si>
  <si>
    <t>Subs. draaipremieregeling 2019 Korenmolen te Zuidzande</t>
  </si>
  <si>
    <t>Staatsbosbeheer</t>
  </si>
  <si>
    <t>Subs. natuur- en landschapsbeheer SVNL 2018-2023; verhoging 2020 t/m 2023 i.v.m. areaalvergroting</t>
  </si>
  <si>
    <t>20008839</t>
  </si>
  <si>
    <t>Subs. uitvoeren Pilot toezicht in natuurgebieden Zeeland 2020</t>
  </si>
  <si>
    <t>20008841</t>
  </si>
  <si>
    <t>Stichting Natuur Collectief Zeeland</t>
  </si>
  <si>
    <t>20008842</t>
  </si>
  <si>
    <t>20008843</t>
  </si>
  <si>
    <t>Vereniging tot Behoud van Natuurmonumenten in Nederland</t>
  </si>
  <si>
    <t>20009444</t>
  </si>
  <si>
    <t>SHZ (Zeeuwse Huisartsen Coöperatie)</t>
  </si>
  <si>
    <t>Subs. project Vakantiedokter Walcheren 2020</t>
  </si>
  <si>
    <t>20009873</t>
  </si>
  <si>
    <t>Stichting Werkgroep Zeearend Nederland</t>
  </si>
  <si>
    <t>Subs. project Omzwervingen zeearenden in Nederland op de kaart</t>
  </si>
  <si>
    <t>20009876</t>
  </si>
  <si>
    <t>Subs. inventarisatieonderzoek naar de otter in Zeeland</t>
  </si>
  <si>
    <t>20009879</t>
  </si>
  <si>
    <t>Subs. 2020 project Nestbescherming van plevieren</t>
  </si>
  <si>
    <t>20010112</t>
  </si>
  <si>
    <t>Stichting Theaterproductiehuis Zeelandia</t>
  </si>
  <si>
    <t>Integrale kosten subs. 2020 Theaterproductiehuis Zeelandia</t>
  </si>
  <si>
    <t>20010126</t>
  </si>
  <si>
    <t>Subs. Zeeuwse akkervogelproject in Burghsluis in het kader van het Interreg project Partridge; verhoging subsidie</t>
  </si>
  <si>
    <t>20010131</t>
  </si>
  <si>
    <t>Stichting Duurzame Mobiliteit Zeeland</t>
  </si>
  <si>
    <t>Subs. uitvoeren demonstratieprojecten duurzame mobiliteit en doorontwikkelen e-mobility app</t>
  </si>
  <si>
    <t>20010212</t>
  </si>
  <si>
    <t>Subs. natuur- en landschapsbeheer SVNL 2017-2022; verhoging 2020 t/m 2022 i.v.m. areaalvergroting</t>
  </si>
  <si>
    <t>20010219</t>
  </si>
  <si>
    <t>Stichting Natuurcollectief Zeeland</t>
  </si>
  <si>
    <t>20010227</t>
  </si>
  <si>
    <t>Veilig Verkeer Nederland, district Zeeland</t>
  </si>
  <si>
    <t>Integrale kosten subs. 2020 Veilig Verkeer Nederland, district Zeeland</t>
  </si>
  <si>
    <t>20010659</t>
  </si>
  <si>
    <t>Subs. haalbaarheidsonderzoek warmtenet op bedrijventerrein Smokkelhoek in Kapelle</t>
  </si>
  <si>
    <t>20011090</t>
  </si>
  <si>
    <t>Subs. project Voucherregeling voor circulaire &amp; biobased economie en energietransitie</t>
  </si>
  <si>
    <t>20011945</t>
  </si>
  <si>
    <t>Subs. 2020 t.b.v. relatienetwerk Energy Port Zeeland</t>
  </si>
  <si>
    <t>20012173</t>
  </si>
  <si>
    <t>Subs. project Aanleg onthaalkamer Breezand Vrouwenpolder</t>
  </si>
  <si>
    <t>20012175</t>
  </si>
  <si>
    <t>Subs. project Herontwikkeling Nehalenniagebied Domburg</t>
  </si>
  <si>
    <t>20012505</t>
  </si>
  <si>
    <t>Stichting Maritiem Museum Zeeland / Zeeuws maritiem muZEEum</t>
  </si>
  <si>
    <t>Subs. vernieuwing van het Zeeuws maritiem muZEEum</t>
  </si>
  <si>
    <t>20012746</t>
  </si>
  <si>
    <t xml:space="preserve">Stichting ter exploitatie van Proefboerderij Rusthoeve </t>
  </si>
  <si>
    <t>Subs. praktijkonderzoek Ondergronds Beregenen</t>
  </si>
  <si>
    <t>20012779</t>
  </si>
  <si>
    <t>Delphy</t>
  </si>
  <si>
    <t>Subs. POP3 project 'Naar een toekomstbestendige landbouw in Zeeland; van breed naar smal'; provinciale cofinanciering</t>
  </si>
  <si>
    <t>20012780</t>
  </si>
  <si>
    <t>ZLTO</t>
  </si>
  <si>
    <t>Subs. POP3 project 'Innovatief fruit telen in een veranderend (ondernemers)klimaat'; provinciale cofinanciering</t>
  </si>
  <si>
    <t>20012781</t>
  </si>
  <si>
    <t>Cultuurmaatschappij Loverendale BV</t>
  </si>
  <si>
    <t>Subs. POP3 project 'Natuurinclusieve landbouw'; provinciale cofinanciering</t>
  </si>
  <si>
    <t>20012782</t>
  </si>
  <si>
    <t>Maatschap E.T.A. van de Vijver &amp; S.L. van de Vijver-de Bree</t>
  </si>
  <si>
    <t>Subs. POP3 project 'Samen vooruit in de Ecoregio Grenspark Groot Saeftinghe'; provinciale cofinanciering</t>
  </si>
  <si>
    <t>20012783</t>
  </si>
  <si>
    <t>Subs. POP3 project 'Samenwerken voor Zoet water- van pilots naar grootschalige toepassing'; provinciale cofinanciering</t>
  </si>
  <si>
    <t>20013037</t>
  </si>
  <si>
    <t>Subs.  2020 plan van aanpak transitie VVV Zeeland</t>
  </si>
  <si>
    <t>20013283</t>
  </si>
  <si>
    <t>Subsidie 2020 project Corona et Emergo</t>
  </si>
  <si>
    <t>20013745</t>
  </si>
  <si>
    <t>Stichting Filmalot</t>
  </si>
  <si>
    <t>Subs. project FilmstarZ 2020</t>
  </si>
  <si>
    <t>20012841</t>
  </si>
  <si>
    <t>2020/5</t>
  </si>
  <si>
    <t>Stichting Maritime Art &amp; Design</t>
  </si>
  <si>
    <t>Subs. project Caudicaria Navis</t>
  </si>
  <si>
    <t>20013060</t>
  </si>
  <si>
    <t>20013065</t>
  </si>
  <si>
    <t>20013066</t>
  </si>
  <si>
    <t>20013409</t>
  </si>
  <si>
    <t>Water2Energy B.V.</t>
  </si>
  <si>
    <t>Subs. Interreg 2 Zeeënproject ENCORE-2; provinciale cofinanciering</t>
  </si>
  <si>
    <t>20013853</t>
  </si>
  <si>
    <t>Subs. 2020 project Lokale Vier Vrijheden, in het kader van Four Freedoms door het jaar heen</t>
  </si>
  <si>
    <t>20014146</t>
  </si>
  <si>
    <t>OBS Stapelhof, Renesse</t>
  </si>
  <si>
    <t>Subs. verkeerstraining ANWB Streetwise en aanschaf verkeersmaterialen (waaronder Verkeersmethode VVN) voor schooljaar 2020-2021</t>
  </si>
  <si>
    <t>20014241</t>
  </si>
  <si>
    <t>20014243</t>
  </si>
  <si>
    <t>20014244</t>
  </si>
  <si>
    <t>20014246</t>
  </si>
  <si>
    <t>20014580</t>
  </si>
  <si>
    <t>Stichting Circular Biobased Delta</t>
  </si>
  <si>
    <t>Subs. 2020 project Verificatie CO2-reductie</t>
  </si>
  <si>
    <t>20015005</t>
  </si>
  <si>
    <t>Subs. restauratie rijksmonument molen De Koornbloem te Goes</t>
  </si>
  <si>
    <t>20015007</t>
  </si>
  <si>
    <t>Erven I.M. Clotterbooke Patijn van Kloetinge B.V.</t>
  </si>
  <si>
    <t>Subs. restauratie rijksmonument Hof Weltevreden te Kloetinge</t>
  </si>
  <si>
    <t>20015009</t>
  </si>
  <si>
    <t>Subs. restauratie rijksmonument 't Oefje te Oostdijk</t>
  </si>
  <si>
    <t>20015433</t>
  </si>
  <si>
    <t>Subs. project Bescherming vleermuizen 2020-2023</t>
  </si>
  <si>
    <t>20015434</t>
  </si>
  <si>
    <t>Subs. 2020 project voor versterking van het leefgebied van de kamsalamander</t>
  </si>
  <si>
    <t>20015435</t>
  </si>
  <si>
    <t>Subs. pilotproject Zeeuwse volkstuin als natuurreservaat 2020-2021</t>
  </si>
  <si>
    <t>20015436</t>
  </si>
  <si>
    <t>Subs. uitvoeren actieplan Steenuil Zeeuws-Vlaanderen 2020-2023</t>
  </si>
  <si>
    <t>20015437</t>
  </si>
  <si>
    <t>Werkgroep Vlinders en Libellen in Zeeland</t>
  </si>
  <si>
    <t>Subs. project Aanleg Vlinderidylles in Zeeland</t>
  </si>
  <si>
    <t>20015516</t>
  </si>
  <si>
    <t>Waterschap Scheldestromen</t>
  </si>
  <si>
    <t>Subs. restauratie rijksmonument de Muur van Altena te Vlissingen</t>
  </si>
  <si>
    <t>20015538</t>
  </si>
  <si>
    <t>Stichting World Class Maintenance</t>
  </si>
  <si>
    <t>Subs. 2020 Kennis- en Innovatienetwerk Fieldlab Zephyros</t>
  </si>
  <si>
    <t>20015568</t>
  </si>
  <si>
    <t>Stichting Nationaal Monument Watersnood 1953</t>
  </si>
  <si>
    <t>Subs. 2020 project Paviljoen Waterbouwers (fase 1)</t>
  </si>
  <si>
    <t>20016091</t>
  </si>
  <si>
    <t>Gemeente Borsele</t>
  </si>
  <si>
    <t>Subs. project Verduurzaming bedrijventerrein 's-Gravenpolder</t>
  </si>
  <si>
    <t>20016110</t>
  </si>
  <si>
    <t>Stichting Endurance Sports</t>
  </si>
  <si>
    <t>Subs. evenement NK MTB Beachrace Zeeland in 2020</t>
  </si>
  <si>
    <t>20016120</t>
  </si>
  <si>
    <t>20016121</t>
  </si>
  <si>
    <t>20016126</t>
  </si>
  <si>
    <t>20016127</t>
  </si>
  <si>
    <t>20016128</t>
  </si>
  <si>
    <t>20016146</t>
  </si>
  <si>
    <t>AWN vereniging van vrijwilligers in de archeologie</t>
  </si>
  <si>
    <t>Subs. 2020 archeologisch onderzoek project Meeuwenduinen</t>
  </si>
  <si>
    <t>20017432</t>
  </si>
  <si>
    <t>2020/6</t>
  </si>
  <si>
    <t>Duurzaam Huis Nederland B.V.</t>
  </si>
  <si>
    <t>Subs. 2020 Duurzame Huizenroute voor Zeeland</t>
  </si>
  <si>
    <t>20017446</t>
  </si>
  <si>
    <t>Subs. deelproject binnen het Interreg 2 Zeeënproject FACET; provinciale cofinanciering</t>
  </si>
  <si>
    <t>20017447</t>
  </si>
  <si>
    <t>20017570</t>
  </si>
  <si>
    <t>Stichting Kustloop Vrouwenpolder</t>
  </si>
  <si>
    <t>Subs. evenement Kustloop Vrouwenpolder in 2020</t>
  </si>
  <si>
    <t>20017660</t>
  </si>
  <si>
    <t>Stichting De Slag om Domburg</t>
  </si>
  <si>
    <t>Subs. evenement De Slag om Domburg in 2020</t>
  </si>
  <si>
    <t>20017773</t>
  </si>
  <si>
    <t>Veerse Meer Services</t>
  </si>
  <si>
    <t>Subs. evenement Veerse Meer Sloepenrace in 2020</t>
  </si>
  <si>
    <t>20018198</t>
  </si>
  <si>
    <t>Aquavitesse</t>
  </si>
  <si>
    <t>Subs. evenement Nederlands Kampioenschap zeilen in de RS500 en RS Aero in 2020</t>
  </si>
  <si>
    <t>20018201</t>
  </si>
  <si>
    <t>20018209</t>
  </si>
  <si>
    <t>20018210</t>
  </si>
  <si>
    <t>20018211</t>
  </si>
  <si>
    <t>20018212</t>
  </si>
  <si>
    <t>20018213</t>
  </si>
  <si>
    <t>20018214</t>
  </si>
  <si>
    <t>20018215</t>
  </si>
  <si>
    <t>20018369</t>
  </si>
  <si>
    <t>Subs.  innovatieve pilot Tiny Houses in Renesse</t>
  </si>
  <si>
    <t>20018386</t>
  </si>
  <si>
    <t>V.O.F. Veersche Wier</t>
  </si>
  <si>
    <t>Subs. (proef)zeewierkweekopstelling in het Veerse Meer</t>
  </si>
  <si>
    <t>20018461</t>
  </si>
  <si>
    <t>Stichting Wandelnet</t>
  </si>
  <si>
    <t>Subs. activiteiten uit uitvoeringsprogramma 'De Wandelaar in beeld'</t>
  </si>
  <si>
    <t>20018462</t>
  </si>
  <si>
    <t>Stichting Landelijk Fietsplatform</t>
  </si>
  <si>
    <t>Subs. activiteiten uit meerjarenprogramma Fietsplatform 2020-2023</t>
  </si>
  <si>
    <t>20018551</t>
  </si>
  <si>
    <t>Poldernatuur Zeeland</t>
  </si>
  <si>
    <t>Subs. uitbreiden IT-systeem SCAN-ICT</t>
  </si>
  <si>
    <t>20018574</t>
  </si>
  <si>
    <t>Stichting Odensehuis Walcheren</t>
  </si>
  <si>
    <t>Subs. deelproject binnen Interreg 2 Zeeënproject MONUMENT; provinciale cofinanciering</t>
  </si>
  <si>
    <t>20018677</t>
  </si>
  <si>
    <t>Subs. Provinciale Impuls Woningmarkt</t>
  </si>
  <si>
    <t>20018751</t>
  </si>
  <si>
    <t>20018752</t>
  </si>
  <si>
    <t>20018897</t>
  </si>
  <si>
    <t>Subs. project Innovatievouchers BioVoice Zeeland 2020-2022</t>
  </si>
  <si>
    <t>20019045</t>
  </si>
  <si>
    <t>20019124</t>
  </si>
  <si>
    <t>20019287</t>
  </si>
  <si>
    <t>Stichting Industrieel Museum Zeeland</t>
  </si>
  <si>
    <t>Subs. 2020 verdere professionalisering van het Industrieel Museum Zeeland</t>
  </si>
  <si>
    <t>20019359</t>
  </si>
  <si>
    <t>Subs. project Verduurzaming bedrijventerrein Welgelegen in Tholen</t>
  </si>
  <si>
    <t>20019891</t>
  </si>
  <si>
    <t>20019893</t>
  </si>
  <si>
    <t>20019895</t>
  </si>
  <si>
    <t>20019901</t>
  </si>
  <si>
    <t>20019907</t>
  </si>
  <si>
    <t>20019929</t>
  </si>
  <si>
    <t>20019930</t>
  </si>
  <si>
    <t>20019931</t>
  </si>
  <si>
    <t>20019932</t>
  </si>
  <si>
    <t>20019933</t>
  </si>
  <si>
    <t>20020070</t>
  </si>
  <si>
    <t>CBS 't Noorderlicht, Goes</t>
  </si>
  <si>
    <t>Subs. activiteiten verkeersveiligheid schooljaar 2020-2021</t>
  </si>
  <si>
    <t>20020071</t>
  </si>
  <si>
    <t>Don Boscoschool, 's-Heerenhoek</t>
  </si>
  <si>
    <t>20020073</t>
  </si>
  <si>
    <t>Basisschool 't Getij, Kloosterzande</t>
  </si>
  <si>
    <t>Subs. activiteit Verkeer in de omgeving van Kindcentrum Kloosterzande schooljaar 2020-2021</t>
  </si>
  <si>
    <t>20020075</t>
  </si>
  <si>
    <t>OBS De Zeemeeuw Breskens</t>
  </si>
  <si>
    <t>Subs. aanschaf verkeersmaterialen schooljaar 2020-2021</t>
  </si>
  <si>
    <t>20020213</t>
  </si>
  <si>
    <t>Subs. POP3 project 'Zeeland Bonenland!'; provinciale cofinanciering</t>
  </si>
  <si>
    <t>20020263</t>
  </si>
  <si>
    <t>2020/7</t>
  </si>
  <si>
    <t>ZLM Preventiefonds B.V.</t>
  </si>
  <si>
    <t>Subs. training GRIP: rijvaardigheidstraining voor jonge automobilisten in 2020</t>
  </si>
  <si>
    <t>20019592</t>
  </si>
  <si>
    <t>20019594</t>
  </si>
  <si>
    <t>20019597</t>
  </si>
  <si>
    <t>20019599</t>
  </si>
  <si>
    <t>Stichting Woongoed Zeeuws Vlaanderen</t>
  </si>
  <si>
    <t>Subs. Provinciale Impuls Woningmarkt - project Poeldijk 13 t/m 18 even en oneven in Sas van Gent</t>
  </si>
  <si>
    <t>20019600</t>
  </si>
  <si>
    <t>Subs. Provinciale Impuls Woningmarkt - project Schoollaan 9 t/m 15 oneven in Biervliet</t>
  </si>
  <si>
    <t>20019603</t>
  </si>
  <si>
    <t>Subs. Provinciale Impuls Woningmarkt - project Julianastraat 17 t/m 27 oneven en Irenestraat 2 t/m 10 even in Sas van Gent</t>
  </si>
  <si>
    <t>20019910</t>
  </si>
  <si>
    <t>Subs. Provinciale Impuls Woningmarkt - project Frisostraat 2 t/m 20 in Sas van Gent</t>
  </si>
  <si>
    <t>20019996</t>
  </si>
  <si>
    <t>20019997</t>
  </si>
  <si>
    <t>Zeeuwland</t>
  </si>
  <si>
    <t>Subs. Provinciale Impuls Woningmarkt - project herstructurering Van Hertsbekestraat / Deltastraat in Bruinisse</t>
  </si>
  <si>
    <t>20020887</t>
  </si>
  <si>
    <t>Bierbrouwerij Vermeersen</t>
  </si>
  <si>
    <t>Subs. haalbaarheidsonderzoek 'Ketensamenwerking Kombucha'</t>
  </si>
  <si>
    <t>20020890</t>
  </si>
  <si>
    <t>H4A Ontwikkeling B.V.</t>
  </si>
  <si>
    <t>Subs. haalbaarheidsonderzoek 'realisatie waterstoftankstation Zeeuws-Vlaanderen'</t>
  </si>
  <si>
    <t>20020893</t>
  </si>
  <si>
    <t>Subs. 2020 haalbaarheidsonderzoek 'Niet-chemische onkruidbeheersing met een robot'</t>
  </si>
  <si>
    <t>20020937</t>
  </si>
  <si>
    <t>Subs. project Biobased Innovation GardenS Rusthoeve</t>
  </si>
  <si>
    <t>20021086</t>
  </si>
  <si>
    <t>Subs. 2020 uitvoeren van duurzaamheidsscans voor bedrijventerreinen op de Bevelanden</t>
  </si>
  <si>
    <t>20021107</t>
  </si>
  <si>
    <t>Nederlands Mosselbureau</t>
  </si>
  <si>
    <t>Subs. 2020 realiseren van een Mosselboulevard in Yerseke</t>
  </si>
  <si>
    <t>20021120</t>
  </si>
  <si>
    <t>Subs. ontwikkelen van beheermonitoring van de doelsoorten van het agrarisch natuurbeheer</t>
  </si>
  <si>
    <t>20021530</t>
  </si>
  <si>
    <t>20021604</t>
  </si>
  <si>
    <t>Omroepvereniging BNNVARA</t>
  </si>
  <si>
    <t>Subs. provinciale voorronde van 'Op weg naar Het Lagerhuis' in Zeeland; seizoen 2020-2021</t>
  </si>
  <si>
    <t>20021876</t>
  </si>
  <si>
    <t>Subs. 2020 realisatie parking bij het Zwin in Retranchement</t>
  </si>
  <si>
    <t>20021912</t>
  </si>
  <si>
    <t>Ki&lt;|MPi, Hoek</t>
  </si>
  <si>
    <t>Subs. Kennis- en Innovatienetwerk KicMPi</t>
  </si>
  <si>
    <t>20021970</t>
  </si>
  <si>
    <t>Subs.  2020 verdiepend onderzoek naar kostenverhogende regionale factoren Zeeuwse gemeenten</t>
  </si>
  <si>
    <t>20022071</t>
  </si>
  <si>
    <t>Vereniging Zeeuwse Milieufederatie - ZMF</t>
  </si>
  <si>
    <t>Integrale kostensubs. 2020 Zeeuwse Milieufederatie</t>
  </si>
  <si>
    <t>20022078</t>
  </si>
  <si>
    <t>Subs. project Planvormingsvouchers Toerisme Zeeland</t>
  </si>
  <si>
    <t>20022179</t>
  </si>
  <si>
    <t>Subs. pilot slimme deelfietsen voor (internationale) studenten van de HZ</t>
  </si>
  <si>
    <t>20022258</t>
  </si>
  <si>
    <t>Subs. projectplan Uitwerking Masterplan Nieuwvliet-Bad fase 1</t>
  </si>
  <si>
    <t>20023250</t>
  </si>
  <si>
    <t>O.B.S. De Kloetingseschool</t>
  </si>
  <si>
    <t>20023252</t>
  </si>
  <si>
    <t>O.B.S. De Klimroos</t>
  </si>
  <si>
    <t>Subs. aanschaf verkeersmaterialen en activiteiten verkeersveiligheid in schooljaar 2019-2020</t>
  </si>
  <si>
    <t>20023271</t>
  </si>
  <si>
    <t>20023274</t>
  </si>
  <si>
    <t>20023275</t>
  </si>
  <si>
    <t>20023277</t>
  </si>
  <si>
    <t>20023279</t>
  </si>
  <si>
    <t>20023281</t>
  </si>
  <si>
    <t>20023282</t>
  </si>
  <si>
    <t>20023285</t>
  </si>
  <si>
    <t>20023287</t>
  </si>
  <si>
    <t>20022921</t>
  </si>
  <si>
    <t>2020/8</t>
  </si>
  <si>
    <t>Stichting Breskens Sailing</t>
  </si>
  <si>
    <t>Subs. evenement Breskens Sailing Weekend in 2020</t>
  </si>
  <si>
    <t>20022925</t>
  </si>
  <si>
    <t>Stichting Sportpromotion Zeeland</t>
  </si>
  <si>
    <t>Subs. evenement Halve van Renesse &amp; Trail by the Sea in 2020</t>
  </si>
  <si>
    <t>20023492</t>
  </si>
  <si>
    <t>Stichting Wielercomité Philippine</t>
  </si>
  <si>
    <t>Subs. evenement Omloop van de  Braakman in 2020</t>
  </si>
  <si>
    <t>20023685</t>
  </si>
  <si>
    <t>Nederlandse Volleybal Bond (Nevobo)</t>
  </si>
  <si>
    <t>Subs. evenement EK Beachvolleybal onder 22 jaar - Vlissingen in 2020</t>
  </si>
  <si>
    <t>20024730</t>
  </si>
  <si>
    <t>Subs. Literaire tocht  XL 2020, in het kader van Four Freedoms door het jaar heen</t>
  </si>
  <si>
    <t>20025602</t>
  </si>
  <si>
    <t>Dorpsraad Retranchement</t>
  </si>
  <si>
    <t>Subs. project 'Met geZWINde spoed' (realisatie dorpshuis en aankleding openbaar gebied in Retranchement)</t>
  </si>
  <si>
    <t>20026495</t>
  </si>
  <si>
    <t>20026504</t>
  </si>
  <si>
    <t>20026505</t>
  </si>
  <si>
    <t>20026506</t>
  </si>
  <si>
    <t>20026507</t>
  </si>
  <si>
    <t>20026508</t>
  </si>
  <si>
    <t>20026509</t>
  </si>
  <si>
    <t>20026513</t>
  </si>
  <si>
    <t>20026514</t>
  </si>
  <si>
    <t>20026517</t>
  </si>
  <si>
    <t>Subs. 2020 voor aanleg groen dak; verhoging</t>
  </si>
  <si>
    <t>20026126</t>
  </si>
  <si>
    <t>2020/9</t>
  </si>
  <si>
    <t>Stichting New Babylon 3 Inspiration Lab</t>
  </si>
  <si>
    <t>Subs. project Sorghum in Zeeland</t>
  </si>
  <si>
    <t>20026387</t>
  </si>
  <si>
    <t>Murre Technologies B.V.</t>
  </si>
  <si>
    <t>Subs. haalbaarheidsonderzoek 'Sorting Seafood - Schelpdieren sorteren op vleesgewicht'</t>
  </si>
  <si>
    <t>20026389</t>
  </si>
  <si>
    <t>Machinefabriek Kramer B.V.</t>
  </si>
  <si>
    <t>Subs. haalbaarheidsonderzoek 'Automatic fish deformity detection system'</t>
  </si>
  <si>
    <t>20026390</t>
  </si>
  <si>
    <t>Colsen, Adviesburo voor Milieutechniek B.V.</t>
  </si>
  <si>
    <t>Subs.  2020 haalbaarheidsonderzoek 'Seaphos - de Speedway naar circulair'</t>
  </si>
  <si>
    <t>20026396</t>
  </si>
  <si>
    <t>Stichting Zeeschelp</t>
  </si>
  <si>
    <t>Subs. haalbaarheidsonderzoek 'Levend voeren'</t>
  </si>
  <si>
    <t>20027093</t>
  </si>
  <si>
    <t>Subs. opening van het Oesterseizoen in Yerseke, Oostende en Bloemendaal in 2020</t>
  </si>
  <si>
    <t>20027126</t>
  </si>
  <si>
    <t>Subs. uitvoeren jaarplan 2020 Samenwerking Afvalwaterketen Zeeland (SAZ+)</t>
  </si>
  <si>
    <t>20027161</t>
  </si>
  <si>
    <t>Verhoging integrale kosten subs. 2020 Film by the Sea</t>
  </si>
  <si>
    <t>20027425</t>
  </si>
  <si>
    <t xml:space="preserve">Subs. project Aanleg keverbanken in Zeeland 2020-2021 </t>
  </si>
  <si>
    <t>20027427</t>
  </si>
  <si>
    <t>Subs. project Rugstreeppad 2020=2023</t>
  </si>
  <si>
    <t>20027430</t>
  </si>
  <si>
    <t>Subs. project Nestkasten Tapuit</t>
  </si>
  <si>
    <t>20027773</t>
  </si>
  <si>
    <t>J.G. Timmerman Groenvoederdrogerij B.V.</t>
  </si>
  <si>
    <t>Subs. 2020 onderzoek naar de bijdrage van de teelt en toepassing van luzerne aan de Europese milieu- en klimaatdoelstellingen</t>
  </si>
  <si>
    <t>20027958</t>
  </si>
  <si>
    <t>Innovative Sustainable Technologies B.V.</t>
  </si>
  <si>
    <t>Subs. 2020 haalbaarheidsonderzoek 'Biethanol Axelse Vlakte'</t>
  </si>
  <si>
    <t>20028388</t>
  </si>
  <si>
    <t>CBS De Rank, 's-Gravenpolder</t>
  </si>
  <si>
    <t>Subs. aanschaf van verkeersmaterialen (verkeersmethode VVN) en deelnemen aan theoretisch verkeersexamen schooljaar 2020-2021</t>
  </si>
  <si>
    <t>20028390</t>
  </si>
  <si>
    <t>Franciscusschool, Middelburg</t>
  </si>
  <si>
    <t>Subs. aanschaf van verkeersmaterialen (verkeersmethode VVN) schooljaar 2020-2021</t>
  </si>
  <si>
    <t>20028394</t>
  </si>
  <si>
    <t>Gemeente Terneuzen</t>
  </si>
  <si>
    <t>20028551</t>
  </si>
  <si>
    <t>Stichting CrossRoads2</t>
  </si>
  <si>
    <t>Subs. uitvoeren Interreg VLA-NED project CrossRoads 2; verhoging en verlengen subsidieperiode</t>
  </si>
  <si>
    <t>20028559</t>
  </si>
  <si>
    <t>20028657</t>
  </si>
  <si>
    <t>Stichting Zeeuwse Zorgschakels</t>
  </si>
  <si>
    <t>Subs. verzorgen van de Zeeuwse uitvoering van de Opleiding Palliatieve Verpleegkunde</t>
  </si>
  <si>
    <t>20028668</t>
  </si>
  <si>
    <t>Subs. project Digivitaal Zeeland</t>
  </si>
  <si>
    <t>20028743</t>
  </si>
  <si>
    <t>Vereniging van Mosselhandelaren "De Mosselhandel"</t>
  </si>
  <si>
    <t>Subs. onderzoek naar detectietechnieken voor biotoxines en andere bacteriën en virussen in schelpdieren</t>
  </si>
  <si>
    <t>20029398</t>
  </si>
  <si>
    <t>Nationale Jeugdraad (NJR)</t>
  </si>
  <si>
    <t>Subs. organiseren Provinciaal Jeugddebat Zeeland in 2020</t>
  </si>
  <si>
    <t>20038603</t>
  </si>
  <si>
    <t>2021/1</t>
  </si>
  <si>
    <t>Integrale kostensubs. 2021 Terra Maris</t>
  </si>
  <si>
    <t>20039291</t>
  </si>
  <si>
    <t>Subs. 2021 voor buurtbusproject lijn 593</t>
  </si>
  <si>
    <t>20039292</t>
  </si>
  <si>
    <t>Subs. 2021 voor buurtbusprojecten lijn 591 en 592</t>
  </si>
  <si>
    <t>20039294</t>
  </si>
  <si>
    <t>Subs. 2021 voor buurtbusproject lijn 594</t>
  </si>
  <si>
    <t>20039296</t>
  </si>
  <si>
    <t>Subs. 2021 voor buurtbusprojecten lijn 580, 582, 595, 596, 597, 598, 599 en 599a</t>
  </si>
  <si>
    <t>20039297</t>
  </si>
  <si>
    <t>Subs. 2021 voor buurtbusprojecten lijn 507, 511, 513 en 515</t>
  </si>
  <si>
    <t>20039298</t>
  </si>
  <si>
    <t>Subs. 2021 voor buurtbusproject lijn 589</t>
  </si>
  <si>
    <t>20039300</t>
  </si>
  <si>
    <t>Subs. 2021 voor buurtbusprojecten lijn 581, 583, 584 en 569</t>
  </si>
  <si>
    <t>20039663</t>
  </si>
  <si>
    <t>Integrale kostensubs. 2021 Stichting Het Zeeuwse Landschap</t>
  </si>
  <si>
    <t>20039810</t>
  </si>
  <si>
    <t>Integrale kostensubs. 2021 Stichting CBK Zeeland</t>
  </si>
  <si>
    <t>20039815</t>
  </si>
  <si>
    <t>Integrale kostensubs. 2021  MuziekPodium Zeeland</t>
  </si>
  <si>
    <t>20039832</t>
  </si>
  <si>
    <t>Integrale kostensubs. 2021 Stichting Het Zeeuws Orkest</t>
  </si>
  <si>
    <t>20040428</t>
  </si>
  <si>
    <t>Subs. 2021 Het Gilde van Vrijwillige Molenaars, afdeling Zeeland</t>
  </si>
  <si>
    <t>20040439</t>
  </si>
  <si>
    <t>Stichting Theaterloods-B</t>
  </si>
  <si>
    <t>Subs. theatervoorstelling 'Wortels of de tijd die wachten heet'</t>
  </si>
  <si>
    <t>20040440</t>
  </si>
  <si>
    <t>TY Zeeuws kamerorkest</t>
  </si>
  <si>
    <t>Subs. 2021 activiteiten Kamerorkest TY</t>
  </si>
  <si>
    <t>20040441</t>
  </si>
  <si>
    <t>Stichting Kinderkunstweek</t>
  </si>
  <si>
    <t>Subs. Kinderkunstweek 2021</t>
  </si>
  <si>
    <t>20040445</t>
  </si>
  <si>
    <t>Subs. aanvullende activiteiten 2021 Jeugdtheaterschool Zeeland</t>
  </si>
  <si>
    <t>20040465</t>
  </si>
  <si>
    <t>Prins Bernhard Cultuurfonds Zeeland</t>
  </si>
  <si>
    <t>Subs. 2021 DocumentaireFonds en PublicatieFonds Zeeland</t>
  </si>
  <si>
    <t>20040469</t>
  </si>
  <si>
    <t>Subs. 2021 activiteiten Slavernijmonument Zeeland</t>
  </si>
  <si>
    <t>20040509</t>
  </si>
  <si>
    <t>Stichting Zeeuws Jeugdorkest</t>
  </si>
  <si>
    <t>Subs. 2021 Zeeuws Jeugdorkest</t>
  </si>
  <si>
    <t>20040718</t>
  </si>
  <si>
    <t>Subs. 2021 Jeugdtheaterschool Zeeland</t>
  </si>
  <si>
    <t>Naam subsidie</t>
  </si>
  <si>
    <t>Subsideregeling</t>
  </si>
  <si>
    <t>aantal subsidies</t>
  </si>
  <si>
    <t>gemiddeld</t>
  </si>
  <si>
    <t>Hoofdstuk 1 Algemeen</t>
  </si>
  <si>
    <t>ASV-ASB</t>
  </si>
  <si>
    <t>Hoofdstuk 2 Integrale kosten</t>
  </si>
  <si>
    <t>Hoofdstuk 3 Verkeersveiligheid</t>
  </si>
  <si>
    <t xml:space="preserve">Hoofdstuk 4 Draaipremieregeling </t>
  </si>
  <si>
    <t xml:space="preserve">Hoofdstuk 5 Restauratie Rijksmonumenten </t>
  </si>
  <si>
    <t>Hoofdstuk 8 Impuls wonen</t>
  </si>
  <si>
    <t>Hoofdstuk 9 Kernsportevenement</t>
  </si>
  <si>
    <t xml:space="preserve">Hoofdstuk 12 Buurtbus </t>
  </si>
  <si>
    <t xml:space="preserve">Hoofdstuk 16 Kennis- en innovatienetwerken </t>
  </si>
  <si>
    <t xml:space="preserve">Hoofdstuk 17 Zeeland in stroomversnelling </t>
  </si>
  <si>
    <t>Hoofdstuk 19 Groen dak</t>
  </si>
  <si>
    <t>Separate regeling SVNL</t>
  </si>
  <si>
    <t>SNL</t>
  </si>
  <si>
    <t>Separate regeling SKNL</t>
  </si>
  <si>
    <t>Totaal</t>
  </si>
  <si>
    <t>H4</t>
  </si>
  <si>
    <t>Bedrag toekenning</t>
  </si>
  <si>
    <t>H8</t>
  </si>
  <si>
    <t>Subs. SKNL voor functieverandering en investering nieuwe natuur t.b.v. perceel in gebied Oude Veerseweg, fase III</t>
  </si>
  <si>
    <t>H14</t>
  </si>
  <si>
    <t>Hoofdstuk 14 Kwaliteitsimpuls bedrijventerrein</t>
  </si>
  <si>
    <t xml:space="preserve">Totaal </t>
  </si>
  <si>
    <t>H1</t>
  </si>
  <si>
    <t xml:space="preserve">Bedrag toekenning </t>
  </si>
  <si>
    <t>H3</t>
  </si>
  <si>
    <t>X</t>
  </si>
  <si>
    <t>Subs. draaipremieregeling 2019 Korenmolen</t>
  </si>
  <si>
    <t>ubs. haalbaarheidsonderzoek 'productieproces biologisch appelleder uit reststromen'</t>
  </si>
  <si>
    <t>Subs. evenement Nederlands Kampioenschap zeilen in de RS500 en RSAero in 2020</t>
  </si>
  <si>
    <t>H5</t>
  </si>
  <si>
    <t>H9</t>
  </si>
  <si>
    <t>H12</t>
  </si>
  <si>
    <t>H16</t>
  </si>
  <si>
    <t>H17</t>
  </si>
  <si>
    <t>H19</t>
  </si>
  <si>
    <t>SVNL</t>
  </si>
  <si>
    <t>SKNL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</si>
</sst>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€&quot;\ #,##0.00;[Red]&quot;€&quot;\ \-#,##0.00"/>
    <numFmt numFmtId="44" formatCode="_ &quot;€&quot;\ * #,##0.00_ ;_ &quot;€&quot;\ * \-#,##0.00_ ;_ &quot;€&quot;\ * &quot;-&quot;??_ ;_ @_ "/>
    <numFmt numFmtId="164" formatCode="&quot;€&quot;\ #,##0.00"/>
    <numFmt numFmtId="165" formatCode="_ [$€-2]\ * #,##0.00_ ;_ [$€-2]\ * \-#,##0.00_ ;_ [$€-2]\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5" applyNumberFormat="0" applyAlignment="0" applyProtection="0"/>
  </cellStyleXfs>
  <cellXfs count="106">
    <xf numFmtId="0" fontId="0" fillId="0" borderId="0" xfId="0"/>
    <xf numFmtId="0" fontId="3" fillId="0" borderId="0" xfId="0" applyFont="1" applyAlignment="1">
      <alignment horizontal="center"/>
    </xf>
    <xf numFmtId="164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left" vertical="top" wrapText="1"/>
    </xf>
    <xf numFmtId="0" fontId="2" fillId="2" borderId="1" xfId="2" applyBorder="1" applyAlignment="1">
      <alignment horizontal="left" vertical="top" wrapText="1"/>
    </xf>
    <xf numFmtId="49" fontId="4" fillId="4" borderId="3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horizontal="left"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1" xfId="0" applyBorder="1"/>
    <xf numFmtId="165" fontId="0" fillId="0" borderId="1" xfId="0" applyNumberFormat="1" applyFont="1" applyBorder="1"/>
    <xf numFmtId="0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44" fontId="0" fillId="0" borderId="1" xfId="1" applyFont="1" applyBorder="1" applyAlignment="1">
      <alignment vertical="top" wrapText="1"/>
    </xf>
    <xf numFmtId="0" fontId="0" fillId="0" borderId="1" xfId="0" applyFill="1" applyBorder="1"/>
    <xf numFmtId="44" fontId="0" fillId="0" borderId="1" xfId="1" applyFont="1" applyBorder="1"/>
    <xf numFmtId="0" fontId="0" fillId="3" borderId="1" xfId="0" applyFill="1" applyBorder="1"/>
    <xf numFmtId="0" fontId="0" fillId="5" borderId="1" xfId="0" applyFill="1" applyBorder="1"/>
    <xf numFmtId="44" fontId="0" fillId="5" borderId="1" xfId="1" applyFont="1" applyFill="1" applyBorder="1"/>
    <xf numFmtId="0" fontId="0" fillId="5" borderId="1" xfId="0" applyFill="1" applyBorder="1" applyAlignment="1">
      <alignment horizontal="center"/>
    </xf>
    <xf numFmtId="44" fontId="0" fillId="5" borderId="1" xfId="0" applyNumberFormat="1" applyFill="1" applyBorder="1"/>
    <xf numFmtId="0" fontId="5" fillId="6" borderId="4" xfId="3" applyBorder="1" applyAlignment="1">
      <alignment horizontal="left" vertical="top" wrapText="1"/>
    </xf>
    <xf numFmtId="164" fontId="5" fillId="6" borderId="4" xfId="3" applyNumberFormat="1" applyBorder="1" applyAlignment="1">
      <alignment horizontal="right" vertical="top" wrapText="1"/>
    </xf>
    <xf numFmtId="164" fontId="5" fillId="6" borderId="4" xfId="3" applyNumberFormat="1" applyBorder="1" applyAlignment="1">
      <alignment horizontal="left" vertical="top" wrapText="1"/>
    </xf>
    <xf numFmtId="0" fontId="5" fillId="6" borderId="0" xfId="3" applyAlignment="1">
      <alignment vertical="top" wrapText="1"/>
    </xf>
    <xf numFmtId="0" fontId="6" fillId="7" borderId="5" xfId="4"/>
    <xf numFmtId="0" fontId="0" fillId="0" borderId="0" xfId="0" applyAlignment="1"/>
    <xf numFmtId="0" fontId="0" fillId="0" borderId="1" xfId="0" applyBorder="1" applyAlignment="1">
      <alignment horizontal="left" wrapText="1"/>
    </xf>
    <xf numFmtId="164" fontId="0" fillId="0" borderId="1" xfId="0" applyNumberFormat="1" applyBorder="1" applyAlignment="1">
      <alignment horizontal="right" wrapText="1"/>
    </xf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right" wrapText="1"/>
    </xf>
    <xf numFmtId="0" fontId="0" fillId="0" borderId="0" xfId="0" applyBorder="1"/>
    <xf numFmtId="0" fontId="3" fillId="3" borderId="1" xfId="0" applyFont="1" applyFill="1" applyBorder="1" applyAlignment="1">
      <alignment horizontal="left" wrapText="1"/>
    </xf>
    <xf numFmtId="0" fontId="2" fillId="2" borderId="1" xfId="2" applyBorder="1" applyAlignment="1">
      <alignment horizontal="left" wrapText="1"/>
    </xf>
    <xf numFmtId="0" fontId="0" fillId="0" borderId="0" xfId="0" applyAlignment="1">
      <alignment horizontal="left" wrapText="1"/>
    </xf>
    <xf numFmtId="164" fontId="0" fillId="0" borderId="1" xfId="0" applyNumberFormat="1" applyBorder="1" applyAlignment="1">
      <alignment horizontal="left" wrapText="1"/>
    </xf>
    <xf numFmtId="164" fontId="2" fillId="2" borderId="1" xfId="2" applyNumberFormat="1" applyBorder="1" applyAlignment="1">
      <alignment horizontal="right" wrapText="1"/>
    </xf>
    <xf numFmtId="164" fontId="2" fillId="2" borderId="1" xfId="2" applyNumberFormat="1" applyBorder="1" applyAlignment="1">
      <alignment wrapText="1"/>
    </xf>
    <xf numFmtId="0" fontId="0" fillId="0" borderId="1" xfId="0" applyBorder="1" applyAlignment="1">
      <alignment wrapText="1"/>
    </xf>
    <xf numFmtId="0" fontId="2" fillId="2" borderId="1" xfId="2" applyBorder="1" applyAlignment="1">
      <alignment wrapText="1"/>
    </xf>
    <xf numFmtId="44" fontId="0" fillId="0" borderId="1" xfId="1" applyFont="1" applyBorder="1" applyAlignment="1">
      <alignment horizontal="left" wrapText="1"/>
    </xf>
    <xf numFmtId="0" fontId="3" fillId="3" borderId="8" xfId="0" applyFont="1" applyFill="1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2" fillId="2" borderId="9" xfId="2" applyBorder="1" applyAlignment="1">
      <alignment horizontal="left" wrapText="1"/>
    </xf>
    <xf numFmtId="164" fontId="2" fillId="2" borderId="1" xfId="2" applyNumberFormat="1" applyBorder="1" applyAlignment="1">
      <alignment horizontal="left" wrapText="1"/>
    </xf>
    <xf numFmtId="0" fontId="3" fillId="3" borderId="8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8" fontId="0" fillId="0" borderId="0" xfId="0" applyNumberForma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3" fillId="3" borderId="1" xfId="1" applyFont="1" applyFill="1" applyBorder="1" applyAlignment="1">
      <alignment horizontal="right" wrapText="1"/>
    </xf>
    <xf numFmtId="44" fontId="0" fillId="0" borderId="1" xfId="1" applyFont="1" applyBorder="1" applyAlignment="1">
      <alignment horizontal="right" wrapText="1"/>
    </xf>
    <xf numFmtId="44" fontId="2" fillId="2" borderId="1" xfId="2" applyNumberFormat="1" applyBorder="1" applyAlignment="1">
      <alignment horizontal="right" wrapText="1"/>
    </xf>
    <xf numFmtId="44" fontId="3" fillId="3" borderId="1" xfId="1" applyFont="1" applyFill="1" applyBorder="1" applyAlignment="1">
      <alignment horizontal="left" wrapText="1"/>
    </xf>
    <xf numFmtId="44" fontId="7" fillId="0" borderId="1" xfId="1" applyFont="1" applyFill="1" applyBorder="1" applyAlignment="1">
      <alignment wrapText="1"/>
    </xf>
    <xf numFmtId="44" fontId="7" fillId="0" borderId="1" xfId="1" applyFont="1" applyFill="1" applyBorder="1" applyAlignment="1">
      <alignment horizontal="left" wrapText="1"/>
    </xf>
    <xf numFmtId="44" fontId="7" fillId="0" borderId="1" xfId="1" applyFont="1" applyFill="1" applyBorder="1" applyAlignment="1">
      <alignment horizontal="right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164" fontId="2" fillId="2" borderId="9" xfId="2" applyNumberFormat="1" applyBorder="1" applyAlignment="1">
      <alignment wrapText="1"/>
    </xf>
    <xf numFmtId="44" fontId="0" fillId="0" borderId="1" xfId="1" applyFont="1" applyBorder="1" applyAlignment="1">
      <alignment wrapText="1"/>
    </xf>
    <xf numFmtId="164" fontId="7" fillId="0" borderId="1" xfId="2" applyNumberFormat="1" applyFont="1" applyFill="1" applyBorder="1" applyAlignment="1">
      <alignment horizontal="left" wrapText="1"/>
    </xf>
    <xf numFmtId="0" fontId="7" fillId="0" borderId="1" xfId="2" applyFont="1" applyFill="1" applyBorder="1" applyAlignment="1">
      <alignment horizontal="left" wrapText="1"/>
    </xf>
    <xf numFmtId="164" fontId="7" fillId="0" borderId="1" xfId="2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/>
    <xf numFmtId="0" fontId="0" fillId="0" borderId="1" xfId="0" applyBorder="1" applyAlignment="1"/>
    <xf numFmtId="44" fontId="0" fillId="0" borderId="1" xfId="1" applyFont="1" applyBorder="1" applyAlignment="1"/>
    <xf numFmtId="0" fontId="3" fillId="3" borderId="1" xfId="0" applyFont="1" applyFill="1" applyBorder="1" applyAlignment="1"/>
    <xf numFmtId="164" fontId="2" fillId="2" borderId="1" xfId="2" applyNumberFormat="1" applyBorder="1" applyAlignment="1"/>
    <xf numFmtId="8" fontId="0" fillId="0" borderId="1" xfId="0" applyNumberForma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0" fillId="5" borderId="1" xfId="0" applyFill="1" applyBorder="1" applyAlignment="1">
      <alignment wrapText="1"/>
    </xf>
    <xf numFmtId="44" fontId="0" fillId="5" borderId="1" xfId="1" applyFont="1" applyFill="1" applyBorder="1" applyAlignment="1">
      <alignment wrapText="1"/>
    </xf>
    <xf numFmtId="0" fontId="0" fillId="5" borderId="1" xfId="0" applyFill="1" applyBorder="1" applyAlignment="1">
      <alignment horizontal="left" wrapText="1"/>
    </xf>
    <xf numFmtId="164" fontId="0" fillId="5" borderId="1" xfId="0" applyNumberFormat="1" applyFill="1" applyBorder="1" applyAlignment="1">
      <alignment wrapText="1"/>
    </xf>
    <xf numFmtId="0" fontId="0" fillId="5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wrapText="1"/>
    </xf>
    <xf numFmtId="44" fontId="0" fillId="8" borderId="1" xfId="1" applyFont="1" applyFill="1" applyBorder="1" applyAlignment="1">
      <alignment horizontal="right" wrapText="1"/>
    </xf>
    <xf numFmtId="0" fontId="0" fillId="8" borderId="1" xfId="0" applyFill="1" applyBorder="1" applyAlignment="1">
      <alignment horizontal="center" vertical="center" wrapText="1"/>
    </xf>
  </cellXfs>
  <cellStyles count="5">
    <cellStyle name="Controlecel" xfId="4" builtinId="23"/>
    <cellStyle name="Goed" xfId="3" builtinId="26"/>
    <cellStyle name="Neutraal" xfId="2" builtinId="28"/>
    <cellStyle name="Standaard" xfId="0" builtinId="0"/>
    <cellStyle name="Valuta" xfId="1" builtinId="4"/>
  </cellStyles>
  <dxfs count="1">
    <dxf>
      <fill>
        <patternFill patternType="solid">
          <fgColor rgb="FFC6EFCE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2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43"/>
  <sheetViews>
    <sheetView showGridLines="0" zoomScale="86" zoomScaleNormal="86" workbookViewId="0">
      <pane ySplit="1" topLeftCell="A2" activePane="bottomLeft" state="frozen"/>
      <selection pane="bottomLeft" activeCell="E17" sqref="E17"/>
    </sheetView>
  </sheetViews>
  <sheetFormatPr defaultColWidth="8.85546875" defaultRowHeight="15" x14ac:dyDescent="0.25"/>
  <cols>
    <col min="1" max="1" width="12.42578125" style="6" bestFit="1" customWidth="1"/>
    <col min="2" max="2" width="13.7109375" style="6" bestFit="1" customWidth="1"/>
    <col min="3" max="3" width="59" style="27" bestFit="1" customWidth="1"/>
    <col min="4" max="4" width="60.5703125" style="27" customWidth="1"/>
    <col min="5" max="5" width="32.85546875" style="27" customWidth="1"/>
    <col min="31" max="16384" width="8.85546875" style="6"/>
  </cols>
  <sheetData>
    <row r="1" spans="1:5" ht="16.5" thickTop="1" thickBot="1" x14ac:dyDescent="0.3">
      <c r="A1" s="5" t="s">
        <v>12</v>
      </c>
      <c r="B1" s="5" t="s">
        <v>13</v>
      </c>
      <c r="C1" s="28" t="s">
        <v>15</v>
      </c>
      <c r="D1" s="28" t="s">
        <v>14</v>
      </c>
      <c r="E1" s="28" t="s">
        <v>16</v>
      </c>
    </row>
    <row r="2" spans="1:5" ht="30.75" thickTop="1" x14ac:dyDescent="0.25">
      <c r="A2" s="7" t="s">
        <v>347</v>
      </c>
      <c r="B2" s="7" t="s">
        <v>282</v>
      </c>
      <c r="C2" s="24" t="s">
        <v>348</v>
      </c>
      <c r="D2" s="24" t="s">
        <v>196</v>
      </c>
      <c r="E2" s="25">
        <v>47530</v>
      </c>
    </row>
    <row r="3" spans="1:5" ht="30" x14ac:dyDescent="0.25">
      <c r="A3" s="7" t="s">
        <v>250</v>
      </c>
      <c r="B3" s="7" t="s">
        <v>220</v>
      </c>
      <c r="C3" s="24" t="s">
        <v>251</v>
      </c>
      <c r="D3" s="24" t="s">
        <v>196</v>
      </c>
      <c r="E3" s="25">
        <v>314792</v>
      </c>
    </row>
    <row r="4" spans="1:5" ht="45" x14ac:dyDescent="0.25">
      <c r="A4" s="7" t="s">
        <v>411</v>
      </c>
      <c r="B4" s="7" t="s">
        <v>406</v>
      </c>
      <c r="C4" s="26" t="s">
        <v>412</v>
      </c>
      <c r="D4" s="24" t="s">
        <v>230</v>
      </c>
      <c r="E4" s="25">
        <v>321006</v>
      </c>
    </row>
    <row r="5" spans="1:5" ht="30" x14ac:dyDescent="0.25">
      <c r="A5" s="7">
        <v>20008389</v>
      </c>
      <c r="B5" s="7" t="s">
        <v>406</v>
      </c>
      <c r="C5" s="26" t="s">
        <v>407</v>
      </c>
      <c r="D5" s="24" t="s">
        <v>10</v>
      </c>
      <c r="E5" s="25">
        <v>2404978</v>
      </c>
    </row>
    <row r="6" spans="1:5" ht="28.7" customHeight="1" x14ac:dyDescent="0.25">
      <c r="A6" s="7" t="s">
        <v>451</v>
      </c>
      <c r="B6" s="7" t="s">
        <v>406</v>
      </c>
      <c r="C6" s="26" t="s">
        <v>453</v>
      </c>
      <c r="D6" s="24" t="s">
        <v>452</v>
      </c>
      <c r="E6" s="25">
        <v>286039</v>
      </c>
    </row>
    <row r="7" spans="1:5" ht="28.7" customHeight="1" x14ac:dyDescent="0.25">
      <c r="A7" s="7" t="s">
        <v>413</v>
      </c>
      <c r="B7" s="7" t="s">
        <v>406</v>
      </c>
      <c r="C7" s="26" t="s">
        <v>414</v>
      </c>
      <c r="D7" s="24" t="s">
        <v>9</v>
      </c>
      <c r="E7" s="25">
        <v>202666</v>
      </c>
    </row>
    <row r="8" spans="1:5" x14ac:dyDescent="0.25">
      <c r="A8" s="7" t="s">
        <v>523</v>
      </c>
      <c r="B8" s="7" t="s">
        <v>460</v>
      </c>
      <c r="C8" s="24" t="s">
        <v>525</v>
      </c>
      <c r="D8" s="24" t="s">
        <v>524</v>
      </c>
      <c r="E8" s="25">
        <v>577803</v>
      </c>
    </row>
    <row r="9" spans="1:5" ht="30" x14ac:dyDescent="0.25">
      <c r="A9" s="7" t="s">
        <v>535</v>
      </c>
      <c r="B9" s="7" t="s">
        <v>460</v>
      </c>
      <c r="C9" s="24" t="s">
        <v>537</v>
      </c>
      <c r="D9" s="24" t="s">
        <v>536</v>
      </c>
      <c r="E9" s="25">
        <v>61073</v>
      </c>
    </row>
    <row r="10" spans="1:5" x14ac:dyDescent="0.25">
      <c r="A10" s="7" t="s">
        <v>66</v>
      </c>
      <c r="B10" s="7" t="s">
        <v>42</v>
      </c>
      <c r="C10" s="24" t="s">
        <v>68</v>
      </c>
      <c r="D10" s="24" t="s">
        <v>67</v>
      </c>
      <c r="E10" s="25">
        <v>323095</v>
      </c>
    </row>
    <row r="11" spans="1:5" x14ac:dyDescent="0.25">
      <c r="A11" s="7" t="s">
        <v>86</v>
      </c>
      <c r="B11" s="7" t="s">
        <v>42</v>
      </c>
      <c r="C11" s="24" t="s">
        <v>88</v>
      </c>
      <c r="D11" s="24" t="s">
        <v>87</v>
      </c>
      <c r="E11" s="25">
        <v>316149</v>
      </c>
    </row>
    <row r="12" spans="1:5" x14ac:dyDescent="0.25">
      <c r="A12" s="7" t="s">
        <v>74</v>
      </c>
      <c r="B12" s="7" t="s">
        <v>42</v>
      </c>
      <c r="C12" s="24" t="s">
        <v>76</v>
      </c>
      <c r="D12" s="24" t="s">
        <v>75</v>
      </c>
      <c r="E12" s="25">
        <v>127801</v>
      </c>
    </row>
    <row r="13" spans="1:5" x14ac:dyDescent="0.25">
      <c r="A13" s="7" t="s">
        <v>48</v>
      </c>
      <c r="B13" s="7" t="s">
        <v>42</v>
      </c>
      <c r="C13" s="24" t="s">
        <v>50</v>
      </c>
      <c r="D13" s="24" t="s">
        <v>49</v>
      </c>
      <c r="E13" s="25">
        <v>166110</v>
      </c>
    </row>
    <row r="14" spans="1:5" x14ac:dyDescent="0.25">
      <c r="A14" s="7">
        <v>20004402</v>
      </c>
      <c r="B14" s="7" t="s">
        <v>355</v>
      </c>
      <c r="C14" s="24" t="s">
        <v>356</v>
      </c>
      <c r="D14" s="24" t="s">
        <v>196</v>
      </c>
      <c r="E14" s="25">
        <v>1757958</v>
      </c>
    </row>
    <row r="15" spans="1:5" ht="28.35" customHeight="1" x14ac:dyDescent="0.25">
      <c r="A15" s="7" t="s">
        <v>364</v>
      </c>
      <c r="B15" s="7" t="s">
        <v>355</v>
      </c>
      <c r="C15" s="24" t="s">
        <v>366</v>
      </c>
      <c r="D15" s="24" t="s">
        <v>365</v>
      </c>
      <c r="E15" s="25">
        <v>704722</v>
      </c>
    </row>
    <row r="16" spans="1:5" x14ac:dyDescent="0.25">
      <c r="A16" s="7" t="s">
        <v>45</v>
      </c>
      <c r="B16" s="7" t="s">
        <v>42</v>
      </c>
      <c r="C16" s="24" t="s">
        <v>47</v>
      </c>
      <c r="D16" s="24" t="s">
        <v>46</v>
      </c>
      <c r="E16" s="25">
        <v>224408</v>
      </c>
    </row>
    <row r="17" spans="1:5" x14ac:dyDescent="0.25">
      <c r="A17" s="7" t="s">
        <v>72</v>
      </c>
      <c r="B17" s="7" t="s">
        <v>42</v>
      </c>
      <c r="C17" s="24" t="s">
        <v>73</v>
      </c>
      <c r="D17" s="24" t="s">
        <v>21</v>
      </c>
      <c r="E17" s="25">
        <v>617261</v>
      </c>
    </row>
    <row r="18" spans="1:5" x14ac:dyDescent="0.25">
      <c r="A18" s="7" t="s">
        <v>135</v>
      </c>
      <c r="B18" s="7" t="s">
        <v>42</v>
      </c>
      <c r="C18" s="24" t="s">
        <v>136</v>
      </c>
      <c r="D18" s="24" t="s">
        <v>11</v>
      </c>
      <c r="E18" s="25">
        <v>853964</v>
      </c>
    </row>
    <row r="19" spans="1:5" ht="45" x14ac:dyDescent="0.25">
      <c r="A19" s="7">
        <v>19435037</v>
      </c>
      <c r="B19" s="7" t="s">
        <v>42</v>
      </c>
      <c r="C19" s="24" t="s">
        <v>44</v>
      </c>
      <c r="D19" s="24" t="s">
        <v>43</v>
      </c>
      <c r="E19" s="25">
        <v>7264301</v>
      </c>
    </row>
    <row r="20" spans="1:5" x14ac:dyDescent="0.25">
      <c r="A20" s="7" t="s">
        <v>367</v>
      </c>
      <c r="B20" s="7" t="s">
        <v>355</v>
      </c>
      <c r="C20" s="24" t="s">
        <v>368</v>
      </c>
      <c r="D20" s="24" t="s">
        <v>186</v>
      </c>
      <c r="E20" s="25">
        <v>679898</v>
      </c>
    </row>
    <row r="21" spans="1:5" x14ac:dyDescent="0.25">
      <c r="A21" s="7" t="s">
        <v>185</v>
      </c>
      <c r="B21" s="7" t="s">
        <v>159</v>
      </c>
      <c r="C21" s="24" t="s">
        <v>187</v>
      </c>
      <c r="D21" s="24" t="s">
        <v>186</v>
      </c>
      <c r="E21" s="25">
        <v>50000</v>
      </c>
    </row>
    <row r="22" spans="1:5" ht="30" x14ac:dyDescent="0.25">
      <c r="A22" s="7" t="s">
        <v>101</v>
      </c>
      <c r="B22" s="7" t="s">
        <v>42</v>
      </c>
      <c r="C22" s="24" t="s">
        <v>102</v>
      </c>
      <c r="D22" s="24" t="s">
        <v>8</v>
      </c>
      <c r="E22" s="25">
        <v>2357241</v>
      </c>
    </row>
    <row r="23" spans="1:5" x14ac:dyDescent="0.25">
      <c r="A23" s="7" t="s">
        <v>766</v>
      </c>
      <c r="B23" s="7" t="s">
        <v>719</v>
      </c>
      <c r="C23" s="24" t="s">
        <v>768</v>
      </c>
      <c r="D23" s="24" t="s">
        <v>767</v>
      </c>
      <c r="E23" s="25">
        <v>354439</v>
      </c>
    </row>
    <row r="24" spans="1:5" x14ac:dyDescent="0.25">
      <c r="A24" s="7" t="s">
        <v>896</v>
      </c>
      <c r="B24" s="7" t="s">
        <v>876</v>
      </c>
      <c r="C24" s="24" t="s">
        <v>897</v>
      </c>
      <c r="D24" s="24" t="s">
        <v>49</v>
      </c>
      <c r="E24" s="25">
        <v>167605</v>
      </c>
    </row>
    <row r="25" spans="1:5" x14ac:dyDescent="0.25">
      <c r="A25" s="7" t="s">
        <v>894</v>
      </c>
      <c r="B25" s="7" t="s">
        <v>876</v>
      </c>
      <c r="C25" s="24" t="s">
        <v>895</v>
      </c>
      <c r="D25" s="24" t="s">
        <v>67</v>
      </c>
      <c r="E25" s="25">
        <v>326003</v>
      </c>
    </row>
    <row r="26" spans="1:5" x14ac:dyDescent="0.25">
      <c r="A26" s="7" t="s">
        <v>898</v>
      </c>
      <c r="B26" s="7" t="s">
        <v>876</v>
      </c>
      <c r="C26" s="24" t="s">
        <v>899</v>
      </c>
      <c r="D26" s="24" t="s">
        <v>46</v>
      </c>
      <c r="E26" s="25">
        <v>226428</v>
      </c>
    </row>
    <row r="27" spans="1:5" x14ac:dyDescent="0.25">
      <c r="A27" s="7" t="s">
        <v>892</v>
      </c>
      <c r="B27" s="7" t="s">
        <v>876</v>
      </c>
      <c r="C27" s="24" t="s">
        <v>893</v>
      </c>
      <c r="D27" s="24" t="s">
        <v>21</v>
      </c>
      <c r="E27" s="25">
        <v>622816</v>
      </c>
    </row>
    <row r="28" spans="1:5" x14ac:dyDescent="0.25">
      <c r="A28" s="7" t="s">
        <v>875</v>
      </c>
      <c r="B28" s="7" t="s">
        <v>876</v>
      </c>
      <c r="C28" s="24" t="s">
        <v>877</v>
      </c>
      <c r="D28" s="24" t="s">
        <v>87</v>
      </c>
      <c r="E28" s="25">
        <v>318994</v>
      </c>
    </row>
    <row r="29" spans="1:5" ht="30" x14ac:dyDescent="0.25">
      <c r="A29" s="7" t="s">
        <v>828</v>
      </c>
      <c r="B29" s="7" t="s">
        <v>819</v>
      </c>
      <c r="C29" s="24" t="s">
        <v>830</v>
      </c>
      <c r="D29" s="24" t="s">
        <v>829</v>
      </c>
      <c r="E29" s="25">
        <v>50000</v>
      </c>
    </row>
    <row r="30" spans="1:5" x14ac:dyDescent="0.25">
      <c r="A30" s="7" t="s">
        <v>568</v>
      </c>
      <c r="B30" s="7" t="s">
        <v>460</v>
      </c>
      <c r="C30" s="24" t="s">
        <v>569</v>
      </c>
      <c r="D30" s="24" t="s">
        <v>186</v>
      </c>
      <c r="E30" s="25">
        <v>205000</v>
      </c>
    </row>
    <row r="31" spans="1:5" ht="30" x14ac:dyDescent="0.25">
      <c r="A31" s="7" t="s">
        <v>764</v>
      </c>
      <c r="B31" s="7" t="s">
        <v>719</v>
      </c>
      <c r="C31" s="24" t="s">
        <v>765</v>
      </c>
      <c r="D31" s="24" t="s">
        <v>133</v>
      </c>
      <c r="E31" s="25">
        <v>20000</v>
      </c>
    </row>
    <row r="32" spans="1:5" x14ac:dyDescent="0.25">
      <c r="A32" s="7" t="s">
        <v>431</v>
      </c>
      <c r="B32" s="7" t="s">
        <v>406</v>
      </c>
      <c r="C32" s="26" t="s">
        <v>433</v>
      </c>
      <c r="D32" s="24" t="s">
        <v>432</v>
      </c>
      <c r="E32" s="25">
        <v>3500</v>
      </c>
    </row>
    <row r="33" spans="1:5" x14ac:dyDescent="0.25">
      <c r="A33" s="7" t="s">
        <v>665</v>
      </c>
      <c r="B33" s="7" t="s">
        <v>639</v>
      </c>
      <c r="C33" s="24" t="s">
        <v>666</v>
      </c>
      <c r="D33" s="24" t="s">
        <v>133</v>
      </c>
      <c r="E33" s="25">
        <v>20000</v>
      </c>
    </row>
    <row r="34" spans="1:5" ht="30" x14ac:dyDescent="0.25">
      <c r="A34" s="7" t="s">
        <v>264</v>
      </c>
      <c r="B34" s="7" t="s">
        <v>220</v>
      </c>
      <c r="C34" s="24" t="s">
        <v>266</v>
      </c>
      <c r="D34" s="24" t="s">
        <v>265</v>
      </c>
      <c r="E34" s="25">
        <v>25803</v>
      </c>
    </row>
    <row r="35" spans="1:5" ht="30" x14ac:dyDescent="0.25">
      <c r="A35" s="7" t="s">
        <v>336</v>
      </c>
      <c r="B35" s="7" t="s">
        <v>282</v>
      </c>
      <c r="C35" s="24" t="s">
        <v>338</v>
      </c>
      <c r="D35" s="24" t="s">
        <v>337</v>
      </c>
      <c r="E35" s="25">
        <v>8670</v>
      </c>
    </row>
    <row r="36" spans="1:5" x14ac:dyDescent="0.25">
      <c r="A36" s="7" t="s">
        <v>667</v>
      </c>
      <c r="B36" s="7" t="s">
        <v>639</v>
      </c>
      <c r="C36" s="24" t="s">
        <v>669</v>
      </c>
      <c r="D36" s="24" t="s">
        <v>668</v>
      </c>
      <c r="E36" s="25">
        <v>2500</v>
      </c>
    </row>
    <row r="37" spans="1:5" ht="30" x14ac:dyDescent="0.25">
      <c r="A37" s="7" t="s">
        <v>333</v>
      </c>
      <c r="B37" s="7" t="s">
        <v>282</v>
      </c>
      <c r="C37" s="24" t="s">
        <v>335</v>
      </c>
      <c r="D37" s="24" t="s">
        <v>334</v>
      </c>
      <c r="E37" s="25">
        <v>50000</v>
      </c>
    </row>
    <row r="38" spans="1:5" x14ac:dyDescent="0.25">
      <c r="A38" s="7" t="s">
        <v>635</v>
      </c>
      <c r="B38" s="7" t="s">
        <v>576</v>
      </c>
      <c r="C38" s="24" t="s">
        <v>637</v>
      </c>
      <c r="D38" s="24" t="s">
        <v>636</v>
      </c>
      <c r="E38" s="25">
        <v>14188</v>
      </c>
    </row>
    <row r="39" spans="1:5" x14ac:dyDescent="0.25">
      <c r="A39" s="7" t="s">
        <v>103</v>
      </c>
      <c r="B39" s="7" t="s">
        <v>42</v>
      </c>
      <c r="C39" s="24" t="s">
        <v>105</v>
      </c>
      <c r="D39" s="24" t="s">
        <v>104</v>
      </c>
      <c r="E39" s="25">
        <v>5000</v>
      </c>
    </row>
    <row r="40" spans="1:5" x14ac:dyDescent="0.25">
      <c r="A40" s="7" t="s">
        <v>638</v>
      </c>
      <c r="B40" s="7" t="s">
        <v>639</v>
      </c>
      <c r="C40" s="24" t="s">
        <v>641</v>
      </c>
      <c r="D40" s="24" t="s">
        <v>640</v>
      </c>
      <c r="E40" s="25">
        <v>16525</v>
      </c>
    </row>
    <row r="41" spans="1:5" x14ac:dyDescent="0.25">
      <c r="A41" s="7" t="s">
        <v>849</v>
      </c>
      <c r="B41" s="7" t="s">
        <v>819</v>
      </c>
      <c r="C41" s="24" t="s">
        <v>851</v>
      </c>
      <c r="D41" s="24" t="s">
        <v>850</v>
      </c>
      <c r="E41" s="25">
        <v>42716</v>
      </c>
    </row>
    <row r="42" spans="1:5" ht="30" x14ac:dyDescent="0.25">
      <c r="A42" s="7" t="s">
        <v>744</v>
      </c>
      <c r="B42" s="7" t="s">
        <v>719</v>
      </c>
      <c r="C42" s="24" t="s">
        <v>745</v>
      </c>
      <c r="D42" s="24" t="s">
        <v>389</v>
      </c>
      <c r="E42" s="25">
        <v>34200</v>
      </c>
    </row>
    <row r="43" spans="1:5" ht="30" x14ac:dyDescent="0.25">
      <c r="A43" s="7" t="s">
        <v>137</v>
      </c>
      <c r="B43" s="7" t="s">
        <v>42</v>
      </c>
      <c r="C43" s="24" t="s">
        <v>139</v>
      </c>
      <c r="D43" s="24" t="s">
        <v>138</v>
      </c>
      <c r="E43" s="25">
        <v>50000</v>
      </c>
    </row>
    <row r="44" spans="1:5" x14ac:dyDescent="0.25">
      <c r="A44" s="7" t="s">
        <v>618</v>
      </c>
      <c r="B44" s="7" t="s">
        <v>576</v>
      </c>
      <c r="C44" s="24" t="s">
        <v>620</v>
      </c>
      <c r="D44" s="24" t="s">
        <v>619</v>
      </c>
      <c r="E44" s="25">
        <v>50000</v>
      </c>
    </row>
    <row r="45" spans="1:5" ht="48" customHeight="1" x14ac:dyDescent="0.25">
      <c r="A45" s="7" t="s">
        <v>237</v>
      </c>
      <c r="B45" s="7" t="s">
        <v>220</v>
      </c>
      <c r="C45" s="24" t="s">
        <v>238</v>
      </c>
      <c r="D45" s="24" t="s">
        <v>196</v>
      </c>
      <c r="E45" s="25">
        <v>50000</v>
      </c>
    </row>
    <row r="46" spans="1:5" x14ac:dyDescent="0.25">
      <c r="A46" s="7" t="s">
        <v>36</v>
      </c>
      <c r="B46" s="7" t="s">
        <v>18</v>
      </c>
      <c r="C46" s="24" t="s">
        <v>38</v>
      </c>
      <c r="D46" s="24" t="s">
        <v>37</v>
      </c>
      <c r="E46" s="25">
        <v>2500</v>
      </c>
    </row>
    <row r="47" spans="1:5" x14ac:dyDescent="0.25">
      <c r="A47" s="7" t="s">
        <v>174</v>
      </c>
      <c r="B47" s="7" t="s">
        <v>159</v>
      </c>
      <c r="C47" s="24" t="s">
        <v>38</v>
      </c>
      <c r="D47" s="24" t="s">
        <v>24</v>
      </c>
      <c r="E47" s="25">
        <v>500</v>
      </c>
    </row>
    <row r="48" spans="1:5" x14ac:dyDescent="0.25">
      <c r="A48" s="7" t="s">
        <v>175</v>
      </c>
      <c r="B48" s="7" t="s">
        <v>159</v>
      </c>
      <c r="C48" s="24" t="s">
        <v>38</v>
      </c>
      <c r="D48" s="24" t="s">
        <v>24</v>
      </c>
      <c r="E48" s="25">
        <v>1425</v>
      </c>
    </row>
    <row r="49" spans="1:5" x14ac:dyDescent="0.25">
      <c r="A49" s="7" t="s">
        <v>176</v>
      </c>
      <c r="B49" s="7" t="s">
        <v>159</v>
      </c>
      <c r="C49" s="24" t="s">
        <v>38</v>
      </c>
      <c r="D49" s="24" t="s">
        <v>24</v>
      </c>
      <c r="E49" s="25">
        <v>813</v>
      </c>
    </row>
    <row r="50" spans="1:5" x14ac:dyDescent="0.25">
      <c r="A50" s="7" t="s">
        <v>177</v>
      </c>
      <c r="B50" s="7" t="s">
        <v>159</v>
      </c>
      <c r="C50" s="24" t="s">
        <v>38</v>
      </c>
      <c r="D50" s="24" t="s">
        <v>24</v>
      </c>
      <c r="E50" s="25">
        <v>1025</v>
      </c>
    </row>
    <row r="51" spans="1:5" x14ac:dyDescent="0.25">
      <c r="A51" s="7" t="s">
        <v>178</v>
      </c>
      <c r="B51" s="7" t="s">
        <v>159</v>
      </c>
      <c r="C51" s="24" t="s">
        <v>38</v>
      </c>
      <c r="D51" s="24" t="s">
        <v>24</v>
      </c>
      <c r="E51" s="25">
        <v>650</v>
      </c>
    </row>
    <row r="52" spans="1:5" x14ac:dyDescent="0.25">
      <c r="A52" s="7" t="s">
        <v>179</v>
      </c>
      <c r="B52" s="7" t="s">
        <v>159</v>
      </c>
      <c r="C52" s="24" t="s">
        <v>38</v>
      </c>
      <c r="D52" s="24" t="s">
        <v>24</v>
      </c>
      <c r="E52" s="25">
        <v>830</v>
      </c>
    </row>
    <row r="53" spans="1:5" x14ac:dyDescent="0.25">
      <c r="A53" s="7" t="s">
        <v>180</v>
      </c>
      <c r="B53" s="7" t="s">
        <v>159</v>
      </c>
      <c r="C53" s="24" t="s">
        <v>38</v>
      </c>
      <c r="D53" s="24" t="s">
        <v>24</v>
      </c>
      <c r="E53" s="25">
        <v>1250</v>
      </c>
    </row>
    <row r="54" spans="1:5" x14ac:dyDescent="0.25">
      <c r="A54" s="7" t="s">
        <v>181</v>
      </c>
      <c r="B54" s="7" t="s">
        <v>159</v>
      </c>
      <c r="C54" s="24" t="s">
        <v>38</v>
      </c>
      <c r="D54" s="24" t="s">
        <v>24</v>
      </c>
      <c r="E54" s="25">
        <v>4275</v>
      </c>
    </row>
    <row r="55" spans="1:5" x14ac:dyDescent="0.25">
      <c r="A55" s="7" t="s">
        <v>182</v>
      </c>
      <c r="B55" s="7" t="s">
        <v>159</v>
      </c>
      <c r="C55" s="24" t="s">
        <v>38</v>
      </c>
      <c r="D55" s="24" t="s">
        <v>24</v>
      </c>
      <c r="E55" s="25">
        <v>350</v>
      </c>
    </row>
    <row r="56" spans="1:5" x14ac:dyDescent="0.25">
      <c r="A56" s="7" t="s">
        <v>183</v>
      </c>
      <c r="B56" s="7" t="s">
        <v>159</v>
      </c>
      <c r="C56" s="24" t="s">
        <v>38</v>
      </c>
      <c r="D56" s="24" t="s">
        <v>24</v>
      </c>
      <c r="E56" s="25">
        <v>2950</v>
      </c>
    </row>
    <row r="57" spans="1:5" x14ac:dyDescent="0.25">
      <c r="A57" s="7" t="s">
        <v>184</v>
      </c>
      <c r="B57" s="7" t="s">
        <v>159</v>
      </c>
      <c r="C57" s="24" t="s">
        <v>38</v>
      </c>
      <c r="D57" s="24" t="s">
        <v>24</v>
      </c>
      <c r="E57" s="25">
        <v>450</v>
      </c>
    </row>
    <row r="58" spans="1:5" x14ac:dyDescent="0.25">
      <c r="A58" s="7" t="s">
        <v>190</v>
      </c>
      <c r="B58" s="7" t="s">
        <v>159</v>
      </c>
      <c r="C58" s="24" t="s">
        <v>38</v>
      </c>
      <c r="D58" s="24" t="s">
        <v>24</v>
      </c>
      <c r="E58" s="25">
        <v>450</v>
      </c>
    </row>
    <row r="59" spans="1:5" x14ac:dyDescent="0.25">
      <c r="A59" s="7" t="s">
        <v>191</v>
      </c>
      <c r="B59" s="7" t="s">
        <v>159</v>
      </c>
      <c r="C59" s="24" t="s">
        <v>38</v>
      </c>
      <c r="D59" s="24" t="s">
        <v>24</v>
      </c>
      <c r="E59" s="25">
        <v>450</v>
      </c>
    </row>
    <row r="60" spans="1:5" x14ac:dyDescent="0.25">
      <c r="A60" s="7" t="s">
        <v>192</v>
      </c>
      <c r="B60" s="7" t="s">
        <v>159</v>
      </c>
      <c r="C60" s="24" t="s">
        <v>38</v>
      </c>
      <c r="D60" s="24" t="s">
        <v>24</v>
      </c>
      <c r="E60" s="25">
        <v>450</v>
      </c>
    </row>
    <row r="61" spans="1:5" x14ac:dyDescent="0.25">
      <c r="A61" s="7" t="s">
        <v>193</v>
      </c>
      <c r="B61" s="7" t="s">
        <v>159</v>
      </c>
      <c r="C61" s="24" t="s">
        <v>38</v>
      </c>
      <c r="D61" s="24" t="s">
        <v>24</v>
      </c>
      <c r="E61" s="25">
        <v>550</v>
      </c>
    </row>
    <row r="62" spans="1:5" x14ac:dyDescent="0.25">
      <c r="A62" s="7" t="s">
        <v>194</v>
      </c>
      <c r="B62" s="7" t="s">
        <v>159</v>
      </c>
      <c r="C62" s="24" t="s">
        <v>38</v>
      </c>
      <c r="D62" s="24" t="s">
        <v>24</v>
      </c>
      <c r="E62" s="25">
        <v>300</v>
      </c>
    </row>
    <row r="63" spans="1:5" x14ac:dyDescent="0.25">
      <c r="A63" s="7" t="s">
        <v>198</v>
      </c>
      <c r="B63" s="7" t="s">
        <v>159</v>
      </c>
      <c r="C63" s="24" t="s">
        <v>38</v>
      </c>
      <c r="D63" s="24" t="s">
        <v>24</v>
      </c>
      <c r="E63" s="25">
        <v>1025</v>
      </c>
    </row>
    <row r="64" spans="1:5" x14ac:dyDescent="0.25">
      <c r="A64" s="7" t="s">
        <v>199</v>
      </c>
      <c r="B64" s="7" t="s">
        <v>159</v>
      </c>
      <c r="C64" s="24" t="s">
        <v>38</v>
      </c>
      <c r="D64" s="24" t="s">
        <v>24</v>
      </c>
      <c r="E64" s="25">
        <v>1025</v>
      </c>
    </row>
    <row r="65" spans="1:5" x14ac:dyDescent="0.25">
      <c r="A65" s="7" t="s">
        <v>200</v>
      </c>
      <c r="B65" s="7" t="s">
        <v>159</v>
      </c>
      <c r="C65" s="24" t="s">
        <v>38</v>
      </c>
      <c r="D65" s="24" t="s">
        <v>24</v>
      </c>
      <c r="E65" s="25">
        <v>3250</v>
      </c>
    </row>
    <row r="66" spans="1:5" x14ac:dyDescent="0.25">
      <c r="A66" s="7" t="s">
        <v>201</v>
      </c>
      <c r="B66" s="7" t="s">
        <v>159</v>
      </c>
      <c r="C66" s="24" t="s">
        <v>38</v>
      </c>
      <c r="D66" s="24" t="s">
        <v>24</v>
      </c>
      <c r="E66" s="25">
        <v>900</v>
      </c>
    </row>
    <row r="67" spans="1:5" x14ac:dyDescent="0.25">
      <c r="A67" s="7" t="s">
        <v>202</v>
      </c>
      <c r="B67" s="7" t="s">
        <v>159</v>
      </c>
      <c r="C67" s="24" t="s">
        <v>38</v>
      </c>
      <c r="D67" s="24" t="s">
        <v>24</v>
      </c>
      <c r="E67" s="25">
        <v>2000</v>
      </c>
    </row>
    <row r="68" spans="1:5" x14ac:dyDescent="0.25">
      <c r="A68" s="7" t="s">
        <v>203</v>
      </c>
      <c r="B68" s="7" t="s">
        <v>159</v>
      </c>
      <c r="C68" s="24" t="s">
        <v>38</v>
      </c>
      <c r="D68" s="24" t="s">
        <v>24</v>
      </c>
      <c r="E68" s="25">
        <v>1375</v>
      </c>
    </row>
    <row r="69" spans="1:5" x14ac:dyDescent="0.25">
      <c r="A69" s="7" t="s">
        <v>204</v>
      </c>
      <c r="B69" s="7" t="s">
        <v>159</v>
      </c>
      <c r="C69" s="24" t="s">
        <v>38</v>
      </c>
      <c r="D69" s="24" t="s">
        <v>24</v>
      </c>
      <c r="E69" s="25">
        <v>800</v>
      </c>
    </row>
    <row r="70" spans="1:5" x14ac:dyDescent="0.25">
      <c r="A70" s="7" t="s">
        <v>205</v>
      </c>
      <c r="B70" s="7" t="s">
        <v>159</v>
      </c>
      <c r="C70" s="24" t="s">
        <v>38</v>
      </c>
      <c r="D70" s="24" t="s">
        <v>24</v>
      </c>
      <c r="E70" s="25">
        <v>300</v>
      </c>
    </row>
    <row r="71" spans="1:5" ht="34.700000000000003" customHeight="1" x14ac:dyDescent="0.25">
      <c r="A71" s="7" t="s">
        <v>208</v>
      </c>
      <c r="B71" s="7" t="s">
        <v>159</v>
      </c>
      <c r="C71" s="24" t="s">
        <v>38</v>
      </c>
      <c r="D71" s="24" t="s">
        <v>24</v>
      </c>
      <c r="E71" s="25">
        <v>600</v>
      </c>
    </row>
    <row r="72" spans="1:5" x14ac:dyDescent="0.25">
      <c r="A72" s="7" t="s">
        <v>210</v>
      </c>
      <c r="B72" s="7" t="s">
        <v>159</v>
      </c>
      <c r="C72" s="24" t="s">
        <v>38</v>
      </c>
      <c r="D72" s="24" t="s">
        <v>24</v>
      </c>
      <c r="E72" s="25">
        <v>1575</v>
      </c>
    </row>
    <row r="73" spans="1:5" x14ac:dyDescent="0.25">
      <c r="A73" s="7" t="s">
        <v>253</v>
      </c>
      <c r="B73" s="7" t="s">
        <v>220</v>
      </c>
      <c r="C73" s="24" t="s">
        <v>38</v>
      </c>
      <c r="D73" s="24" t="s">
        <v>24</v>
      </c>
      <c r="E73" s="25">
        <v>625</v>
      </c>
    </row>
    <row r="74" spans="1:5" x14ac:dyDescent="0.25">
      <c r="A74" s="7" t="s">
        <v>255</v>
      </c>
      <c r="B74" s="7" t="s">
        <v>220</v>
      </c>
      <c r="C74" s="24" t="s">
        <v>38</v>
      </c>
      <c r="D74" s="24" t="s">
        <v>24</v>
      </c>
      <c r="E74" s="25">
        <v>275</v>
      </c>
    </row>
    <row r="75" spans="1:5" x14ac:dyDescent="0.25">
      <c r="A75" s="7" t="s">
        <v>256</v>
      </c>
      <c r="B75" s="7" t="s">
        <v>220</v>
      </c>
      <c r="C75" s="24" t="s">
        <v>38</v>
      </c>
      <c r="D75" s="24" t="s">
        <v>24</v>
      </c>
      <c r="E75" s="25">
        <v>2500</v>
      </c>
    </row>
    <row r="76" spans="1:5" x14ac:dyDescent="0.25">
      <c r="A76" s="7" t="s">
        <v>257</v>
      </c>
      <c r="B76" s="7" t="s">
        <v>220</v>
      </c>
      <c r="C76" s="24" t="s">
        <v>38</v>
      </c>
      <c r="D76" s="24" t="s">
        <v>24</v>
      </c>
      <c r="E76" s="25">
        <v>1600</v>
      </c>
    </row>
    <row r="77" spans="1:5" x14ac:dyDescent="0.25">
      <c r="A77" s="7" t="s">
        <v>270</v>
      </c>
      <c r="B77" s="7" t="s">
        <v>220</v>
      </c>
      <c r="C77" s="24" t="s">
        <v>38</v>
      </c>
      <c r="D77" s="24" t="s">
        <v>24</v>
      </c>
      <c r="E77" s="25">
        <v>440</v>
      </c>
    </row>
    <row r="78" spans="1:5" x14ac:dyDescent="0.25">
      <c r="A78" s="7" t="s">
        <v>271</v>
      </c>
      <c r="B78" s="7" t="s">
        <v>220</v>
      </c>
      <c r="C78" s="24" t="s">
        <v>38</v>
      </c>
      <c r="D78" s="24" t="s">
        <v>24</v>
      </c>
      <c r="E78" s="25">
        <v>513</v>
      </c>
    </row>
    <row r="79" spans="1:5" x14ac:dyDescent="0.25">
      <c r="A79" s="7" t="s">
        <v>273</v>
      </c>
      <c r="B79" s="7" t="s">
        <v>220</v>
      </c>
      <c r="C79" s="24" t="s">
        <v>38</v>
      </c>
      <c r="D79" s="24" t="s">
        <v>24</v>
      </c>
      <c r="E79" s="25">
        <v>250</v>
      </c>
    </row>
    <row r="80" spans="1:5" x14ac:dyDescent="0.25">
      <c r="A80" s="7" t="s">
        <v>278</v>
      </c>
      <c r="B80" s="7" t="s">
        <v>220</v>
      </c>
      <c r="C80" s="24" t="s">
        <v>38</v>
      </c>
      <c r="D80" s="24" t="s">
        <v>24</v>
      </c>
      <c r="E80" s="25">
        <v>900</v>
      </c>
    </row>
    <row r="81" spans="1:5" x14ac:dyDescent="0.25">
      <c r="A81" s="7" t="s">
        <v>281</v>
      </c>
      <c r="B81" s="7" t="s">
        <v>220</v>
      </c>
      <c r="C81" s="24" t="s">
        <v>38</v>
      </c>
      <c r="D81" s="24" t="s">
        <v>24</v>
      </c>
      <c r="E81" s="25">
        <v>250</v>
      </c>
    </row>
    <row r="82" spans="1:5" x14ac:dyDescent="0.25">
      <c r="A82" s="7" t="s">
        <v>402</v>
      </c>
      <c r="B82" s="7" t="s">
        <v>355</v>
      </c>
      <c r="C82" s="24" t="s">
        <v>38</v>
      </c>
      <c r="D82" s="24" t="s">
        <v>24</v>
      </c>
      <c r="E82" s="25">
        <v>2500</v>
      </c>
    </row>
    <row r="83" spans="1:5" x14ac:dyDescent="0.25">
      <c r="A83" s="7" t="s">
        <v>579</v>
      </c>
      <c r="B83" s="7" t="s">
        <v>576</v>
      </c>
      <c r="C83" s="24" t="s">
        <v>38</v>
      </c>
      <c r="D83" s="24" t="s">
        <v>24</v>
      </c>
      <c r="E83" s="25">
        <v>975</v>
      </c>
    </row>
    <row r="84" spans="1:5" x14ac:dyDescent="0.25">
      <c r="A84" s="7" t="s">
        <v>580</v>
      </c>
      <c r="B84" s="7" t="s">
        <v>576</v>
      </c>
      <c r="C84" s="24" t="s">
        <v>38</v>
      </c>
      <c r="D84" s="24" t="s">
        <v>24</v>
      </c>
      <c r="E84" s="25">
        <v>750</v>
      </c>
    </row>
    <row r="85" spans="1:5" x14ac:dyDescent="0.25">
      <c r="A85" s="7" t="s">
        <v>581</v>
      </c>
      <c r="B85" s="7" t="s">
        <v>576</v>
      </c>
      <c r="C85" s="24" t="s">
        <v>38</v>
      </c>
      <c r="D85" s="24" t="s">
        <v>24</v>
      </c>
      <c r="E85" s="25">
        <v>475</v>
      </c>
    </row>
    <row r="86" spans="1:5" x14ac:dyDescent="0.25">
      <c r="A86" s="7" t="s">
        <v>590</v>
      </c>
      <c r="B86" s="7" t="s">
        <v>576</v>
      </c>
      <c r="C86" s="24" t="s">
        <v>38</v>
      </c>
      <c r="D86" s="24" t="s">
        <v>24</v>
      </c>
      <c r="E86" s="25">
        <v>1675</v>
      </c>
    </row>
    <row r="87" spans="1:5" x14ac:dyDescent="0.25">
      <c r="A87" s="7" t="s">
        <v>591</v>
      </c>
      <c r="B87" s="7" t="s">
        <v>576</v>
      </c>
      <c r="C87" s="24" t="s">
        <v>38</v>
      </c>
      <c r="D87" s="24" t="s">
        <v>24</v>
      </c>
      <c r="E87" s="25">
        <v>1925</v>
      </c>
    </row>
    <row r="88" spans="1:5" x14ac:dyDescent="0.25">
      <c r="A88" s="7" t="s">
        <v>592</v>
      </c>
      <c r="B88" s="7" t="s">
        <v>576</v>
      </c>
      <c r="C88" s="24" t="s">
        <v>38</v>
      </c>
      <c r="D88" s="24" t="s">
        <v>24</v>
      </c>
      <c r="E88" s="25">
        <v>525</v>
      </c>
    </row>
    <row r="89" spans="1:5" x14ac:dyDescent="0.25">
      <c r="A89" s="7" t="s">
        <v>593</v>
      </c>
      <c r="B89" s="7" t="s">
        <v>576</v>
      </c>
      <c r="C89" s="24" t="s">
        <v>38</v>
      </c>
      <c r="D89" s="24" t="s">
        <v>24</v>
      </c>
      <c r="E89" s="25">
        <v>350</v>
      </c>
    </row>
    <row r="90" spans="1:5" x14ac:dyDescent="0.25">
      <c r="A90" s="7" t="s">
        <v>630</v>
      </c>
      <c r="B90" s="7" t="s">
        <v>576</v>
      </c>
      <c r="C90" s="24" t="s">
        <v>38</v>
      </c>
      <c r="D90" s="24" t="s">
        <v>24</v>
      </c>
      <c r="E90" s="25">
        <v>850</v>
      </c>
    </row>
    <row r="91" spans="1:5" x14ac:dyDescent="0.25">
      <c r="A91" s="7" t="s">
        <v>631</v>
      </c>
      <c r="B91" s="7" t="s">
        <v>576</v>
      </c>
      <c r="C91" s="24" t="s">
        <v>38</v>
      </c>
      <c r="D91" s="24" t="s">
        <v>24</v>
      </c>
      <c r="E91" s="25">
        <v>1500</v>
      </c>
    </row>
    <row r="92" spans="1:5" x14ac:dyDescent="0.25">
      <c r="A92" s="7" t="s">
        <v>632</v>
      </c>
      <c r="B92" s="7" t="s">
        <v>576</v>
      </c>
      <c r="C92" s="24" t="s">
        <v>38</v>
      </c>
      <c r="D92" s="24" t="s">
        <v>24</v>
      </c>
      <c r="E92" s="25">
        <v>1125</v>
      </c>
    </row>
    <row r="93" spans="1:5" x14ac:dyDescent="0.25">
      <c r="A93" s="7" t="s">
        <v>633</v>
      </c>
      <c r="B93" s="7" t="s">
        <v>576</v>
      </c>
      <c r="C93" s="24" t="s">
        <v>38</v>
      </c>
      <c r="D93" s="24" t="s">
        <v>24</v>
      </c>
      <c r="E93" s="25">
        <v>650</v>
      </c>
    </row>
    <row r="94" spans="1:5" x14ac:dyDescent="0.25">
      <c r="A94" s="7" t="s">
        <v>634</v>
      </c>
      <c r="B94" s="7" t="s">
        <v>576</v>
      </c>
      <c r="C94" s="24" t="s">
        <v>38</v>
      </c>
      <c r="D94" s="24" t="s">
        <v>24</v>
      </c>
      <c r="E94" s="25">
        <v>593</v>
      </c>
    </row>
    <row r="95" spans="1:5" x14ac:dyDescent="0.25">
      <c r="A95" s="7" t="s">
        <v>657</v>
      </c>
      <c r="B95" s="7" t="s">
        <v>639</v>
      </c>
      <c r="C95" s="24" t="s">
        <v>38</v>
      </c>
      <c r="D95" s="24" t="s">
        <v>24</v>
      </c>
      <c r="E95" s="25">
        <v>525</v>
      </c>
    </row>
    <row r="96" spans="1:5" x14ac:dyDescent="0.25">
      <c r="A96" s="7" t="s">
        <v>658</v>
      </c>
      <c r="B96" s="7" t="s">
        <v>639</v>
      </c>
      <c r="C96" s="24" t="s">
        <v>38</v>
      </c>
      <c r="D96" s="24" t="s">
        <v>24</v>
      </c>
      <c r="E96" s="25">
        <v>625</v>
      </c>
    </row>
    <row r="97" spans="1:5" x14ac:dyDescent="0.25">
      <c r="A97" s="7" t="s">
        <v>659</v>
      </c>
      <c r="B97" s="7" t="s">
        <v>639</v>
      </c>
      <c r="C97" s="24" t="s">
        <v>38</v>
      </c>
      <c r="D97" s="24" t="s">
        <v>24</v>
      </c>
      <c r="E97" s="25">
        <v>550</v>
      </c>
    </row>
    <row r="98" spans="1:5" x14ac:dyDescent="0.25">
      <c r="A98" s="7" t="s">
        <v>660</v>
      </c>
      <c r="B98" s="7" t="s">
        <v>639</v>
      </c>
      <c r="C98" s="24" t="s">
        <v>38</v>
      </c>
      <c r="D98" s="24" t="s">
        <v>24</v>
      </c>
      <c r="E98" s="25">
        <v>1150</v>
      </c>
    </row>
    <row r="99" spans="1:5" x14ac:dyDescent="0.25">
      <c r="A99" s="7" t="s">
        <v>661</v>
      </c>
      <c r="B99" s="7" t="s">
        <v>639</v>
      </c>
      <c r="C99" s="24" t="s">
        <v>38</v>
      </c>
      <c r="D99" s="24" t="s">
        <v>24</v>
      </c>
      <c r="E99" s="25">
        <v>1950</v>
      </c>
    </row>
    <row r="100" spans="1:5" x14ac:dyDescent="0.25">
      <c r="A100" s="7" t="s">
        <v>662</v>
      </c>
      <c r="B100" s="7" t="s">
        <v>639</v>
      </c>
      <c r="C100" s="24" t="s">
        <v>38</v>
      </c>
      <c r="D100" s="24" t="s">
        <v>24</v>
      </c>
      <c r="E100" s="25">
        <v>375</v>
      </c>
    </row>
    <row r="101" spans="1:5" x14ac:dyDescent="0.25">
      <c r="A101" s="7" t="s">
        <v>663</v>
      </c>
      <c r="B101" s="7" t="s">
        <v>639</v>
      </c>
      <c r="C101" s="24" t="s">
        <v>38</v>
      </c>
      <c r="D101" s="24" t="s">
        <v>24</v>
      </c>
      <c r="E101" s="25">
        <v>300</v>
      </c>
    </row>
    <row r="102" spans="1:5" x14ac:dyDescent="0.25">
      <c r="A102" s="7" t="s">
        <v>664</v>
      </c>
      <c r="B102" s="7" t="s">
        <v>639</v>
      </c>
      <c r="C102" s="24" t="s">
        <v>38</v>
      </c>
      <c r="D102" s="24" t="s">
        <v>24</v>
      </c>
      <c r="E102" s="25">
        <v>316</v>
      </c>
    </row>
    <row r="103" spans="1:5" x14ac:dyDescent="0.25">
      <c r="A103" s="7" t="s">
        <v>700</v>
      </c>
      <c r="B103" s="7" t="s">
        <v>639</v>
      </c>
      <c r="C103" s="24" t="s">
        <v>38</v>
      </c>
      <c r="D103" s="24" t="s">
        <v>24</v>
      </c>
      <c r="E103" s="25">
        <v>900</v>
      </c>
    </row>
    <row r="104" spans="1:5" x14ac:dyDescent="0.25">
      <c r="A104" s="7" t="s">
        <v>701</v>
      </c>
      <c r="B104" s="7" t="s">
        <v>639</v>
      </c>
      <c r="C104" s="24" t="s">
        <v>38</v>
      </c>
      <c r="D104" s="24" t="s">
        <v>24</v>
      </c>
      <c r="E104" s="25">
        <v>675</v>
      </c>
    </row>
    <row r="105" spans="1:5" x14ac:dyDescent="0.25">
      <c r="A105" s="7" t="s">
        <v>702</v>
      </c>
      <c r="B105" s="7" t="s">
        <v>639</v>
      </c>
      <c r="C105" s="24" t="s">
        <v>38</v>
      </c>
      <c r="D105" s="24" t="s">
        <v>24</v>
      </c>
      <c r="E105" s="25">
        <v>575</v>
      </c>
    </row>
    <row r="106" spans="1:5" x14ac:dyDescent="0.25">
      <c r="A106" s="7" t="s">
        <v>703</v>
      </c>
      <c r="B106" s="7" t="s">
        <v>639</v>
      </c>
      <c r="C106" s="24" t="s">
        <v>38</v>
      </c>
      <c r="D106" s="24" t="s">
        <v>24</v>
      </c>
      <c r="E106" s="25">
        <v>1375</v>
      </c>
    </row>
    <row r="107" spans="1:5" x14ac:dyDescent="0.25">
      <c r="A107" s="7" t="s">
        <v>704</v>
      </c>
      <c r="B107" s="7" t="s">
        <v>639</v>
      </c>
      <c r="C107" s="24" t="s">
        <v>38</v>
      </c>
      <c r="D107" s="24" t="s">
        <v>24</v>
      </c>
      <c r="E107" s="25">
        <v>425</v>
      </c>
    </row>
    <row r="108" spans="1:5" x14ac:dyDescent="0.25">
      <c r="A108" s="7" t="s">
        <v>755</v>
      </c>
      <c r="B108" s="7" t="s">
        <v>719</v>
      </c>
      <c r="C108" s="24" t="s">
        <v>38</v>
      </c>
      <c r="D108" s="24" t="s">
        <v>24</v>
      </c>
      <c r="E108" s="25">
        <v>5000</v>
      </c>
    </row>
    <row r="109" spans="1:5" x14ac:dyDescent="0.25">
      <c r="A109" s="7" t="s">
        <v>780</v>
      </c>
      <c r="B109" s="7" t="s">
        <v>719</v>
      </c>
      <c r="C109" s="24" t="s">
        <v>38</v>
      </c>
      <c r="D109" s="24" t="s">
        <v>24</v>
      </c>
      <c r="E109" s="25">
        <v>375</v>
      </c>
    </row>
    <row r="110" spans="1:5" x14ac:dyDescent="0.25">
      <c r="A110" s="7" t="s">
        <v>781</v>
      </c>
      <c r="B110" s="7" t="s">
        <v>719</v>
      </c>
      <c r="C110" s="24" t="s">
        <v>38</v>
      </c>
      <c r="D110" s="24" t="s">
        <v>24</v>
      </c>
      <c r="E110" s="25">
        <v>1750</v>
      </c>
    </row>
    <row r="111" spans="1:5" x14ac:dyDescent="0.25">
      <c r="A111" s="7" t="s">
        <v>782</v>
      </c>
      <c r="B111" s="7" t="s">
        <v>719</v>
      </c>
      <c r="C111" s="24" t="s">
        <v>38</v>
      </c>
      <c r="D111" s="24" t="s">
        <v>24</v>
      </c>
      <c r="E111" s="25">
        <v>1275</v>
      </c>
    </row>
    <row r="112" spans="1:5" x14ac:dyDescent="0.25">
      <c r="A112" s="7" t="s">
        <v>783</v>
      </c>
      <c r="B112" s="7" t="s">
        <v>719</v>
      </c>
      <c r="C112" s="24" t="s">
        <v>38</v>
      </c>
      <c r="D112" s="24" t="s">
        <v>24</v>
      </c>
      <c r="E112" s="25">
        <v>375</v>
      </c>
    </row>
    <row r="113" spans="1:5" x14ac:dyDescent="0.25">
      <c r="A113" s="7" t="s">
        <v>784</v>
      </c>
      <c r="B113" s="7" t="s">
        <v>719</v>
      </c>
      <c r="C113" s="24" t="s">
        <v>38</v>
      </c>
      <c r="D113" s="24" t="s">
        <v>24</v>
      </c>
      <c r="E113" s="25">
        <v>275</v>
      </c>
    </row>
    <row r="114" spans="1:5" x14ac:dyDescent="0.25">
      <c r="A114" s="7" t="s">
        <v>785</v>
      </c>
      <c r="B114" s="7" t="s">
        <v>719</v>
      </c>
      <c r="C114" s="24" t="s">
        <v>38</v>
      </c>
      <c r="D114" s="24" t="s">
        <v>24</v>
      </c>
      <c r="E114" s="25">
        <v>925</v>
      </c>
    </row>
    <row r="115" spans="1:5" customFormat="1" x14ac:dyDescent="0.25">
      <c r="A115" s="7" t="s">
        <v>786</v>
      </c>
      <c r="B115" s="7" t="s">
        <v>719</v>
      </c>
      <c r="C115" s="24" t="s">
        <v>38</v>
      </c>
      <c r="D115" s="24" t="s">
        <v>24</v>
      </c>
      <c r="E115" s="25">
        <v>3800</v>
      </c>
    </row>
    <row r="116" spans="1:5" customFormat="1" x14ac:dyDescent="0.25">
      <c r="A116" s="7" t="s">
        <v>787</v>
      </c>
      <c r="B116" s="7" t="s">
        <v>719</v>
      </c>
      <c r="C116" s="24" t="s">
        <v>38</v>
      </c>
      <c r="D116" s="24" t="s">
        <v>24</v>
      </c>
      <c r="E116" s="25">
        <v>4825</v>
      </c>
    </row>
    <row r="117" spans="1:5" customFormat="1" x14ac:dyDescent="0.25">
      <c r="A117" s="7" t="s">
        <v>788</v>
      </c>
      <c r="B117" s="7" t="s">
        <v>719</v>
      </c>
      <c r="C117" s="24" t="s">
        <v>38</v>
      </c>
      <c r="D117" s="24" t="s">
        <v>24</v>
      </c>
      <c r="E117" s="25">
        <v>275</v>
      </c>
    </row>
    <row r="118" spans="1:5" customFormat="1" x14ac:dyDescent="0.25">
      <c r="A118" s="7" t="s">
        <v>807</v>
      </c>
      <c r="B118" s="7" t="s">
        <v>790</v>
      </c>
      <c r="C118" s="24" t="s">
        <v>38</v>
      </c>
      <c r="D118" s="24" t="s">
        <v>24</v>
      </c>
      <c r="E118" s="25">
        <v>1050</v>
      </c>
    </row>
    <row r="119" spans="1:5" customFormat="1" x14ac:dyDescent="0.25">
      <c r="A119" s="7" t="s">
        <v>808</v>
      </c>
      <c r="B119" s="7" t="s">
        <v>790</v>
      </c>
      <c r="C119" s="24" t="s">
        <v>38</v>
      </c>
      <c r="D119" s="24" t="s">
        <v>24</v>
      </c>
      <c r="E119" s="25">
        <v>450</v>
      </c>
    </row>
    <row r="120" spans="1:5" customFormat="1" x14ac:dyDescent="0.25">
      <c r="A120" s="7" t="s">
        <v>809</v>
      </c>
      <c r="B120" s="7" t="s">
        <v>790</v>
      </c>
      <c r="C120" s="24" t="s">
        <v>38</v>
      </c>
      <c r="D120" s="24" t="s">
        <v>24</v>
      </c>
      <c r="E120" s="25">
        <v>450</v>
      </c>
    </row>
    <row r="121" spans="1:5" customFormat="1" x14ac:dyDescent="0.25">
      <c r="A121" s="7" t="s">
        <v>811</v>
      </c>
      <c r="B121" s="7" t="s">
        <v>790</v>
      </c>
      <c r="C121" s="24" t="s">
        <v>38</v>
      </c>
      <c r="D121" s="24" t="s">
        <v>24</v>
      </c>
      <c r="E121" s="25">
        <v>875</v>
      </c>
    </row>
    <row r="122" spans="1:5" customFormat="1" x14ac:dyDescent="0.25">
      <c r="A122" s="7" t="s">
        <v>812</v>
      </c>
      <c r="B122" s="7" t="s">
        <v>790</v>
      </c>
      <c r="C122" s="24" t="s">
        <v>38</v>
      </c>
      <c r="D122" s="24" t="s">
        <v>24</v>
      </c>
      <c r="E122" s="25">
        <v>875</v>
      </c>
    </row>
    <row r="123" spans="1:5" customFormat="1" x14ac:dyDescent="0.25">
      <c r="A123" s="7" t="s">
        <v>813</v>
      </c>
      <c r="B123" s="7" t="s">
        <v>790</v>
      </c>
      <c r="C123" s="24" t="s">
        <v>38</v>
      </c>
      <c r="D123" s="24" t="s">
        <v>24</v>
      </c>
      <c r="E123" s="25">
        <v>800</v>
      </c>
    </row>
    <row r="124" spans="1:5" customFormat="1" x14ac:dyDescent="0.25">
      <c r="A124" s="7" t="s">
        <v>814</v>
      </c>
      <c r="B124" s="7" t="s">
        <v>790</v>
      </c>
      <c r="C124" s="24" t="s">
        <v>38</v>
      </c>
      <c r="D124" s="24" t="s">
        <v>24</v>
      </c>
      <c r="E124" s="25">
        <v>800</v>
      </c>
    </row>
    <row r="125" spans="1:5" customFormat="1" x14ac:dyDescent="0.25">
      <c r="A125" s="7" t="s">
        <v>815</v>
      </c>
      <c r="B125" s="7" t="s">
        <v>790</v>
      </c>
      <c r="C125" s="24" t="s">
        <v>38</v>
      </c>
      <c r="D125" s="24" t="s">
        <v>24</v>
      </c>
      <c r="E125" s="25">
        <v>875</v>
      </c>
    </row>
    <row r="126" spans="1:5" customFormat="1" x14ac:dyDescent="0.25">
      <c r="A126" s="7" t="s">
        <v>816</v>
      </c>
      <c r="B126" s="7" t="s">
        <v>790</v>
      </c>
      <c r="C126" s="24" t="s">
        <v>817</v>
      </c>
      <c r="D126" s="24" t="s">
        <v>24</v>
      </c>
      <c r="E126" s="25">
        <v>500</v>
      </c>
    </row>
    <row r="127" spans="1:5" customFormat="1" x14ac:dyDescent="0.25">
      <c r="A127" s="7" t="s">
        <v>51</v>
      </c>
      <c r="B127" s="7" t="s">
        <v>42</v>
      </c>
      <c r="C127" s="24" t="s">
        <v>53</v>
      </c>
      <c r="D127" s="24" t="s">
        <v>52</v>
      </c>
      <c r="E127" s="25">
        <v>8700</v>
      </c>
    </row>
    <row r="128" spans="1:5" customFormat="1" x14ac:dyDescent="0.25">
      <c r="A128" s="7" t="s">
        <v>80</v>
      </c>
      <c r="B128" s="7" t="s">
        <v>42</v>
      </c>
      <c r="C128" s="24" t="s">
        <v>82</v>
      </c>
      <c r="D128" s="24" t="s">
        <v>81</v>
      </c>
      <c r="E128" s="25">
        <v>5600</v>
      </c>
    </row>
    <row r="129" spans="1:5" customFormat="1" x14ac:dyDescent="0.25">
      <c r="A129" s="7" t="s">
        <v>60</v>
      </c>
      <c r="B129" s="7" t="s">
        <v>42</v>
      </c>
      <c r="C129" s="24" t="s">
        <v>62</v>
      </c>
      <c r="D129" s="24" t="s">
        <v>61</v>
      </c>
      <c r="E129" s="25">
        <v>6300</v>
      </c>
    </row>
    <row r="130" spans="1:5" customFormat="1" x14ac:dyDescent="0.25">
      <c r="A130" s="7" t="s">
        <v>54</v>
      </c>
      <c r="B130" s="7" t="s">
        <v>42</v>
      </c>
      <c r="C130" s="24" t="s">
        <v>56</v>
      </c>
      <c r="D130" s="24" t="s">
        <v>55</v>
      </c>
      <c r="E130" s="25">
        <v>20900</v>
      </c>
    </row>
    <row r="131" spans="1:5" customFormat="1" ht="30" x14ac:dyDescent="0.25">
      <c r="A131" s="7" t="s">
        <v>83</v>
      </c>
      <c r="B131" s="7" t="s">
        <v>42</v>
      </c>
      <c r="C131" s="24" t="s">
        <v>85</v>
      </c>
      <c r="D131" s="24" t="s">
        <v>84</v>
      </c>
      <c r="E131" s="25">
        <v>42400</v>
      </c>
    </row>
    <row r="132" spans="1:5" customFormat="1" x14ac:dyDescent="0.25">
      <c r="A132" s="7" t="s">
        <v>63</v>
      </c>
      <c r="B132" s="7" t="s">
        <v>42</v>
      </c>
      <c r="C132" s="24" t="s">
        <v>65</v>
      </c>
      <c r="D132" s="24" t="s">
        <v>64</v>
      </c>
      <c r="E132" s="25">
        <v>15700</v>
      </c>
    </row>
    <row r="133" spans="1:5" customFormat="1" x14ac:dyDescent="0.25">
      <c r="A133" s="7" t="s">
        <v>57</v>
      </c>
      <c r="B133" s="7" t="s">
        <v>42</v>
      </c>
      <c r="C133" s="24" t="s">
        <v>59</v>
      </c>
      <c r="D133" s="24" t="s">
        <v>58</v>
      </c>
      <c r="E133" s="25">
        <v>11300</v>
      </c>
    </row>
    <row r="134" spans="1:5" customFormat="1" ht="45" x14ac:dyDescent="0.25">
      <c r="A134" s="7" t="s">
        <v>394</v>
      </c>
      <c r="B134" s="7" t="s">
        <v>355</v>
      </c>
      <c r="C134" s="24" t="s">
        <v>396</v>
      </c>
      <c r="D134" s="24" t="s">
        <v>395</v>
      </c>
      <c r="E134" s="25">
        <v>319715</v>
      </c>
    </row>
    <row r="135" spans="1:5" customFormat="1" x14ac:dyDescent="0.25">
      <c r="A135" s="7" t="s">
        <v>888</v>
      </c>
      <c r="B135" s="7" t="s">
        <v>876</v>
      </c>
      <c r="C135" s="24" t="s">
        <v>889</v>
      </c>
      <c r="D135" s="24" t="s">
        <v>52</v>
      </c>
      <c r="E135" s="25">
        <v>8700</v>
      </c>
    </row>
    <row r="136" spans="1:5" customFormat="1" x14ac:dyDescent="0.25">
      <c r="A136" s="7" t="s">
        <v>878</v>
      </c>
      <c r="B136" s="7" t="s">
        <v>876</v>
      </c>
      <c r="C136" s="24" t="s">
        <v>879</v>
      </c>
      <c r="D136" s="24" t="s">
        <v>81</v>
      </c>
      <c r="E136" s="25">
        <v>5200</v>
      </c>
    </row>
    <row r="137" spans="1:5" customFormat="1" x14ac:dyDescent="0.25">
      <c r="A137" s="7" t="s">
        <v>882</v>
      </c>
      <c r="B137" s="7" t="s">
        <v>876</v>
      </c>
      <c r="C137" s="24" t="s">
        <v>883</v>
      </c>
      <c r="D137" s="24" t="s">
        <v>61</v>
      </c>
      <c r="E137" s="25">
        <v>6000</v>
      </c>
    </row>
    <row r="138" spans="1:5" customFormat="1" x14ac:dyDescent="0.25">
      <c r="A138" s="7" t="s">
        <v>886</v>
      </c>
      <c r="B138" s="7" t="s">
        <v>876</v>
      </c>
      <c r="C138" s="24" t="s">
        <v>887</v>
      </c>
      <c r="D138" s="24" t="s">
        <v>55</v>
      </c>
      <c r="E138" s="25">
        <v>20900</v>
      </c>
    </row>
    <row r="139" spans="1:5" customFormat="1" ht="30" x14ac:dyDescent="0.25">
      <c r="A139" s="7" t="s">
        <v>884</v>
      </c>
      <c r="B139" s="7" t="s">
        <v>876</v>
      </c>
      <c r="C139" s="24" t="s">
        <v>885</v>
      </c>
      <c r="D139" s="24" t="s">
        <v>84</v>
      </c>
      <c r="E139" s="25">
        <v>42400</v>
      </c>
    </row>
    <row r="140" spans="1:5" customFormat="1" x14ac:dyDescent="0.25">
      <c r="A140" s="7" t="s">
        <v>890</v>
      </c>
      <c r="B140" s="7" t="s">
        <v>876</v>
      </c>
      <c r="C140" s="24" t="s">
        <v>891</v>
      </c>
      <c r="D140" s="24" t="s">
        <v>64</v>
      </c>
      <c r="E140" s="25">
        <v>17700</v>
      </c>
    </row>
    <row r="141" spans="1:5" customFormat="1" x14ac:dyDescent="0.25">
      <c r="A141" s="7" t="s">
        <v>880</v>
      </c>
      <c r="B141" s="7" t="s">
        <v>876</v>
      </c>
      <c r="C141" s="24" t="s">
        <v>881</v>
      </c>
      <c r="D141" s="24" t="s">
        <v>58</v>
      </c>
      <c r="E141" s="25">
        <v>10900</v>
      </c>
    </row>
    <row r="142" spans="1:5" customFormat="1" ht="45" x14ac:dyDescent="0.25">
      <c r="A142" s="7" t="s">
        <v>852</v>
      </c>
      <c r="B142" s="7" t="s">
        <v>819</v>
      </c>
      <c r="C142" s="24" t="s">
        <v>854</v>
      </c>
      <c r="D142" s="24" t="s">
        <v>853</v>
      </c>
      <c r="E142" s="25">
        <v>212</v>
      </c>
    </row>
    <row r="143" spans="1:5" customFormat="1" ht="30" x14ac:dyDescent="0.25">
      <c r="A143" s="7" t="s">
        <v>855</v>
      </c>
      <c r="B143" s="7" t="s">
        <v>819</v>
      </c>
      <c r="C143" s="24" t="s">
        <v>857</v>
      </c>
      <c r="D143" s="24" t="s">
        <v>856</v>
      </c>
      <c r="E143" s="25">
        <v>388</v>
      </c>
    </row>
    <row r="144" spans="1:5" ht="30" x14ac:dyDescent="0.25">
      <c r="A144" s="7" t="s">
        <v>777</v>
      </c>
      <c r="B144" s="7" t="s">
        <v>719</v>
      </c>
      <c r="C144" s="24" t="s">
        <v>779</v>
      </c>
      <c r="D144" s="24" t="s">
        <v>778</v>
      </c>
      <c r="E144" s="25">
        <v>220</v>
      </c>
    </row>
    <row r="145" spans="1:5" ht="30" x14ac:dyDescent="0.25">
      <c r="A145" s="7" t="s">
        <v>211</v>
      </c>
      <c r="B145" s="7" t="s">
        <v>159</v>
      </c>
      <c r="C145" s="24" t="s">
        <v>213</v>
      </c>
      <c r="D145" s="24" t="s">
        <v>212</v>
      </c>
      <c r="E145" s="25">
        <v>449</v>
      </c>
    </row>
    <row r="146" spans="1:5" ht="30" x14ac:dyDescent="0.25">
      <c r="A146" s="7" t="s">
        <v>775</v>
      </c>
      <c r="B146" s="7" t="s">
        <v>719</v>
      </c>
      <c r="C146" s="24" t="s">
        <v>213</v>
      </c>
      <c r="D146" s="24" t="s">
        <v>776</v>
      </c>
      <c r="E146" s="25">
        <v>455</v>
      </c>
    </row>
    <row r="147" spans="1:5" x14ac:dyDescent="0.25">
      <c r="A147" s="7" t="s">
        <v>713</v>
      </c>
      <c r="B147" s="7" t="s">
        <v>639</v>
      </c>
      <c r="C147" s="24" t="s">
        <v>715</v>
      </c>
      <c r="D147" s="24" t="s">
        <v>714</v>
      </c>
      <c r="E147" s="25">
        <v>874</v>
      </c>
    </row>
    <row r="148" spans="1:5" ht="30" x14ac:dyDescent="0.25">
      <c r="A148" s="7" t="s">
        <v>710</v>
      </c>
      <c r="B148" s="7" t="s">
        <v>639</v>
      </c>
      <c r="C148" s="24" t="s">
        <v>712</v>
      </c>
      <c r="D148" s="24" t="s">
        <v>711</v>
      </c>
      <c r="E148" s="25">
        <v>642</v>
      </c>
    </row>
    <row r="149" spans="1:5" x14ac:dyDescent="0.25">
      <c r="A149" s="7" t="s">
        <v>457</v>
      </c>
      <c r="B149" s="7" t="s">
        <v>406</v>
      </c>
      <c r="C149" s="26" t="s">
        <v>459</v>
      </c>
      <c r="D149" s="24" t="s">
        <v>458</v>
      </c>
      <c r="E149" s="25">
        <v>3900</v>
      </c>
    </row>
    <row r="150" spans="1:5" x14ac:dyDescent="0.25">
      <c r="A150" s="7" t="s">
        <v>214</v>
      </c>
      <c r="B150" s="7" t="s">
        <v>159</v>
      </c>
      <c r="C150" s="24" t="s">
        <v>216</v>
      </c>
      <c r="D150" s="24" t="s">
        <v>215</v>
      </c>
      <c r="E150" s="25">
        <v>1575</v>
      </c>
    </row>
    <row r="151" spans="1:5" x14ac:dyDescent="0.25">
      <c r="A151" s="7" t="s">
        <v>247</v>
      </c>
      <c r="B151" s="7" t="s">
        <v>220</v>
      </c>
      <c r="C151" s="24" t="s">
        <v>249</v>
      </c>
      <c r="D151" s="24" t="s">
        <v>248</v>
      </c>
      <c r="E151" s="25">
        <v>670</v>
      </c>
    </row>
    <row r="152" spans="1:5" x14ac:dyDescent="0.25">
      <c r="A152" s="7" t="s">
        <v>705</v>
      </c>
      <c r="B152" s="7" t="s">
        <v>639</v>
      </c>
      <c r="C152" s="24" t="s">
        <v>707</v>
      </c>
      <c r="D152" s="24" t="s">
        <v>706</v>
      </c>
      <c r="E152" s="25">
        <v>528</v>
      </c>
    </row>
    <row r="153" spans="1:5" x14ac:dyDescent="0.25">
      <c r="A153" s="7" t="s">
        <v>708</v>
      </c>
      <c r="B153" s="7" t="s">
        <v>639</v>
      </c>
      <c r="C153" s="24" t="s">
        <v>707</v>
      </c>
      <c r="D153" s="24" t="s">
        <v>709</v>
      </c>
      <c r="E153" s="25">
        <v>591</v>
      </c>
    </row>
    <row r="154" spans="1:5" x14ac:dyDescent="0.25">
      <c r="A154" s="7" t="s">
        <v>31</v>
      </c>
      <c r="B154" s="7" t="s">
        <v>18</v>
      </c>
      <c r="C154" s="24" t="s">
        <v>33</v>
      </c>
      <c r="D154" s="24" t="s">
        <v>32</v>
      </c>
      <c r="E154" s="25">
        <v>250</v>
      </c>
    </row>
    <row r="155" spans="1:5" x14ac:dyDescent="0.25">
      <c r="A155" s="7" t="s">
        <v>146</v>
      </c>
      <c r="B155" s="7" t="s">
        <v>42</v>
      </c>
      <c r="C155" s="24" t="s">
        <v>148</v>
      </c>
      <c r="D155" s="24" t="s">
        <v>147</v>
      </c>
      <c r="E155" s="25">
        <v>103240</v>
      </c>
    </row>
    <row r="156" spans="1:5" ht="30" x14ac:dyDescent="0.25">
      <c r="A156" s="7" t="s">
        <v>149</v>
      </c>
      <c r="B156" s="7" t="s">
        <v>42</v>
      </c>
      <c r="C156" s="24" t="s">
        <v>151</v>
      </c>
      <c r="D156" s="24" t="s">
        <v>150</v>
      </c>
      <c r="E156" s="25">
        <v>144288</v>
      </c>
    </row>
    <row r="157" spans="1:5" ht="30" x14ac:dyDescent="0.25">
      <c r="A157" s="7" t="s">
        <v>152</v>
      </c>
      <c r="B157" s="7" t="s">
        <v>42</v>
      </c>
      <c r="C157" s="24" t="s">
        <v>154</v>
      </c>
      <c r="D157" s="24" t="s">
        <v>153</v>
      </c>
      <c r="E157" s="25">
        <v>73414</v>
      </c>
    </row>
    <row r="158" spans="1:5" x14ac:dyDescent="0.25">
      <c r="A158" s="7" t="s">
        <v>155</v>
      </c>
      <c r="B158" s="7" t="s">
        <v>42</v>
      </c>
      <c r="C158" s="24" t="s">
        <v>157</v>
      </c>
      <c r="D158" s="24" t="s">
        <v>156</v>
      </c>
      <c r="E158" s="25">
        <v>137081</v>
      </c>
    </row>
    <row r="159" spans="1:5" x14ac:dyDescent="0.25">
      <c r="A159" s="7">
        <v>20009905</v>
      </c>
      <c r="B159" s="7" t="s">
        <v>460</v>
      </c>
      <c r="C159" s="24" t="s">
        <v>463</v>
      </c>
      <c r="D159" s="24" t="s">
        <v>24</v>
      </c>
      <c r="E159" s="25">
        <v>1842</v>
      </c>
    </row>
    <row r="160" spans="1:5" x14ac:dyDescent="0.25">
      <c r="A160" s="7">
        <v>20009906</v>
      </c>
      <c r="B160" s="7" t="s">
        <v>460</v>
      </c>
      <c r="C160" s="24" t="s">
        <v>463</v>
      </c>
      <c r="D160" s="24" t="s">
        <v>24</v>
      </c>
      <c r="E160" s="25">
        <v>100</v>
      </c>
    </row>
    <row r="161" spans="1:5" x14ac:dyDescent="0.25">
      <c r="A161" s="7">
        <v>20009909</v>
      </c>
      <c r="B161" s="7" t="s">
        <v>460</v>
      </c>
      <c r="C161" s="24" t="s">
        <v>463</v>
      </c>
      <c r="D161" s="24" t="s">
        <v>24</v>
      </c>
      <c r="E161" s="25">
        <v>100</v>
      </c>
    </row>
    <row r="162" spans="1:5" x14ac:dyDescent="0.25">
      <c r="A162" s="7">
        <v>20009911</v>
      </c>
      <c r="B162" s="7" t="s">
        <v>460</v>
      </c>
      <c r="C162" s="24" t="s">
        <v>463</v>
      </c>
      <c r="D162" s="24" t="s">
        <v>24</v>
      </c>
      <c r="E162" s="25">
        <v>166</v>
      </c>
    </row>
    <row r="163" spans="1:5" x14ac:dyDescent="0.25">
      <c r="A163" s="7">
        <v>20009928</v>
      </c>
      <c r="B163" s="7" t="s">
        <v>460</v>
      </c>
      <c r="C163" s="24" t="s">
        <v>463</v>
      </c>
      <c r="D163" s="24" t="s">
        <v>24</v>
      </c>
      <c r="E163" s="25">
        <v>176</v>
      </c>
    </row>
    <row r="164" spans="1:5" x14ac:dyDescent="0.25">
      <c r="A164" s="7">
        <v>20009933</v>
      </c>
      <c r="B164" s="7" t="s">
        <v>460</v>
      </c>
      <c r="C164" s="24" t="s">
        <v>463</v>
      </c>
      <c r="D164" s="24" t="s">
        <v>24</v>
      </c>
      <c r="E164" s="25">
        <v>100</v>
      </c>
    </row>
    <row r="165" spans="1:5" x14ac:dyDescent="0.25">
      <c r="A165" s="7">
        <v>20009934</v>
      </c>
      <c r="B165" s="7" t="s">
        <v>460</v>
      </c>
      <c r="C165" s="24" t="s">
        <v>463</v>
      </c>
      <c r="D165" s="24" t="s">
        <v>24</v>
      </c>
      <c r="E165" s="25">
        <v>100</v>
      </c>
    </row>
    <row r="166" spans="1:5" x14ac:dyDescent="0.25">
      <c r="A166" s="7">
        <v>20009939</v>
      </c>
      <c r="B166" s="7" t="s">
        <v>460</v>
      </c>
      <c r="C166" s="24" t="s">
        <v>463</v>
      </c>
      <c r="D166" s="24" t="s">
        <v>24</v>
      </c>
      <c r="E166" s="25">
        <v>1745</v>
      </c>
    </row>
    <row r="167" spans="1:5" ht="30" x14ac:dyDescent="0.25">
      <c r="A167" s="7">
        <v>20009925</v>
      </c>
      <c r="B167" s="7" t="s">
        <v>460</v>
      </c>
      <c r="C167" s="24" t="s">
        <v>491</v>
      </c>
      <c r="D167" s="24" t="s">
        <v>490</v>
      </c>
      <c r="E167" s="25">
        <v>100</v>
      </c>
    </row>
    <row r="168" spans="1:5" x14ac:dyDescent="0.25">
      <c r="A168" s="7">
        <v>20009929</v>
      </c>
      <c r="B168" s="7" t="s">
        <v>460</v>
      </c>
      <c r="C168" s="24" t="s">
        <v>497</v>
      </c>
      <c r="D168" s="24" t="s">
        <v>496</v>
      </c>
      <c r="E168" s="25">
        <v>1144</v>
      </c>
    </row>
    <row r="169" spans="1:5" ht="30" x14ac:dyDescent="0.25">
      <c r="A169" s="7">
        <v>20009907</v>
      </c>
      <c r="B169" s="7" t="s">
        <v>460</v>
      </c>
      <c r="C169" s="24" t="s">
        <v>465</v>
      </c>
      <c r="D169" s="24" t="s">
        <v>464</v>
      </c>
      <c r="E169" s="25">
        <v>795</v>
      </c>
    </row>
    <row r="170" spans="1:5" ht="30" x14ac:dyDescent="0.25">
      <c r="A170" s="7">
        <v>20009912</v>
      </c>
      <c r="B170" s="7" t="s">
        <v>460</v>
      </c>
      <c r="C170" s="24" t="s">
        <v>471</v>
      </c>
      <c r="D170" s="24" t="s">
        <v>470</v>
      </c>
      <c r="E170" s="25">
        <v>235</v>
      </c>
    </row>
    <row r="171" spans="1:5" ht="30" x14ac:dyDescent="0.25">
      <c r="A171" s="7">
        <v>20009937</v>
      </c>
      <c r="B171" s="7" t="s">
        <v>460</v>
      </c>
      <c r="C171" s="24" t="s">
        <v>501</v>
      </c>
      <c r="D171" s="24" t="s">
        <v>500</v>
      </c>
      <c r="E171" s="25">
        <v>100</v>
      </c>
    </row>
    <row r="172" spans="1:5" ht="30" x14ac:dyDescent="0.25">
      <c r="A172" s="7">
        <v>20009927</v>
      </c>
      <c r="B172" s="7" t="s">
        <v>460</v>
      </c>
      <c r="C172" s="24" t="s">
        <v>495</v>
      </c>
      <c r="D172" s="24" t="s">
        <v>494</v>
      </c>
      <c r="E172" s="25">
        <v>112</v>
      </c>
    </row>
    <row r="173" spans="1:5" ht="30" x14ac:dyDescent="0.25">
      <c r="A173" s="7">
        <v>20009922</v>
      </c>
      <c r="B173" s="7" t="s">
        <v>460</v>
      </c>
      <c r="C173" s="24" t="s">
        <v>489</v>
      </c>
      <c r="D173" s="24" t="s">
        <v>488</v>
      </c>
      <c r="E173" s="25">
        <v>100</v>
      </c>
    </row>
    <row r="174" spans="1:5" ht="30" x14ac:dyDescent="0.25">
      <c r="A174" s="7">
        <v>20009918</v>
      </c>
      <c r="B174" s="7" t="s">
        <v>460</v>
      </c>
      <c r="C174" s="24" t="s">
        <v>481</v>
      </c>
      <c r="D174" s="24" t="s">
        <v>480</v>
      </c>
      <c r="E174" s="25">
        <v>100</v>
      </c>
    </row>
    <row r="175" spans="1:5" customFormat="1" ht="30" x14ac:dyDescent="0.25">
      <c r="A175" s="7">
        <v>20009915</v>
      </c>
      <c r="B175" s="7" t="s">
        <v>460</v>
      </c>
      <c r="C175" s="24" t="s">
        <v>475</v>
      </c>
      <c r="D175" s="24" t="s">
        <v>474</v>
      </c>
      <c r="E175" s="25">
        <v>100</v>
      </c>
    </row>
    <row r="176" spans="1:5" customFormat="1" ht="30" x14ac:dyDescent="0.25">
      <c r="A176" s="7">
        <v>20009926</v>
      </c>
      <c r="B176" s="7" t="s">
        <v>460</v>
      </c>
      <c r="C176" s="24" t="s">
        <v>493</v>
      </c>
      <c r="D176" s="24" t="s">
        <v>492</v>
      </c>
      <c r="E176" s="25">
        <v>1651</v>
      </c>
    </row>
    <row r="177" spans="1:5" customFormat="1" ht="30" x14ac:dyDescent="0.25">
      <c r="A177" s="7">
        <v>20009931</v>
      </c>
      <c r="B177" s="7" t="s">
        <v>460</v>
      </c>
      <c r="C177" s="24" t="s">
        <v>499</v>
      </c>
      <c r="D177" s="24" t="s">
        <v>498</v>
      </c>
      <c r="E177" s="25">
        <v>391</v>
      </c>
    </row>
    <row r="178" spans="1:5" customFormat="1" ht="30" x14ac:dyDescent="0.25">
      <c r="A178" s="7">
        <v>20009913</v>
      </c>
      <c r="B178" s="7" t="s">
        <v>460</v>
      </c>
      <c r="C178" s="24" t="s">
        <v>473</v>
      </c>
      <c r="D178" s="24" t="s">
        <v>472</v>
      </c>
      <c r="E178" s="25">
        <v>128</v>
      </c>
    </row>
    <row r="179" spans="1:5" customFormat="1" ht="30" x14ac:dyDescent="0.25">
      <c r="A179" s="7">
        <v>20009916</v>
      </c>
      <c r="B179" s="7" t="s">
        <v>460</v>
      </c>
      <c r="C179" s="24" t="s">
        <v>477</v>
      </c>
      <c r="D179" s="24" t="s">
        <v>476</v>
      </c>
      <c r="E179" s="25">
        <v>169</v>
      </c>
    </row>
    <row r="180" spans="1:5" customFormat="1" ht="30" x14ac:dyDescent="0.25">
      <c r="A180" s="7">
        <v>20009908</v>
      </c>
      <c r="B180" s="7" t="s">
        <v>460</v>
      </c>
      <c r="C180" s="24" t="s">
        <v>467</v>
      </c>
      <c r="D180" s="24" t="s">
        <v>466</v>
      </c>
      <c r="E180" s="25">
        <v>365</v>
      </c>
    </row>
    <row r="181" spans="1:5" customFormat="1" ht="30" x14ac:dyDescent="0.25">
      <c r="A181" s="7">
        <v>20009910</v>
      </c>
      <c r="B181" s="7" t="s">
        <v>460</v>
      </c>
      <c r="C181" s="24" t="s">
        <v>469</v>
      </c>
      <c r="D181" s="24" t="s">
        <v>468</v>
      </c>
      <c r="E181" s="25">
        <v>100</v>
      </c>
    </row>
    <row r="182" spans="1:5" customFormat="1" x14ac:dyDescent="0.25">
      <c r="A182" s="7">
        <v>20009920</v>
      </c>
      <c r="B182" s="7" t="s">
        <v>460</v>
      </c>
      <c r="C182" s="24" t="s">
        <v>485</v>
      </c>
      <c r="D182" s="24" t="s">
        <v>484</v>
      </c>
      <c r="E182" s="25">
        <v>101</v>
      </c>
    </row>
    <row r="183" spans="1:5" customFormat="1" ht="30" x14ac:dyDescent="0.25">
      <c r="A183" s="7">
        <v>20009921</v>
      </c>
      <c r="B183" s="7" t="s">
        <v>460</v>
      </c>
      <c r="C183" s="24" t="s">
        <v>487</v>
      </c>
      <c r="D183" s="24" t="s">
        <v>486</v>
      </c>
      <c r="E183" s="25">
        <v>425</v>
      </c>
    </row>
    <row r="184" spans="1:5" customFormat="1" x14ac:dyDescent="0.25">
      <c r="A184" s="7">
        <v>20009941</v>
      </c>
      <c r="B184" s="7" t="s">
        <v>460</v>
      </c>
      <c r="C184" s="24" t="s">
        <v>503</v>
      </c>
      <c r="D184" s="24" t="s">
        <v>502</v>
      </c>
      <c r="E184" s="25">
        <v>100</v>
      </c>
    </row>
    <row r="185" spans="1:5" customFormat="1" ht="30" x14ac:dyDescent="0.25">
      <c r="A185" s="7">
        <v>20009919</v>
      </c>
      <c r="B185" s="7" t="s">
        <v>460</v>
      </c>
      <c r="C185" s="24" t="s">
        <v>483</v>
      </c>
      <c r="D185" s="24" t="s">
        <v>482</v>
      </c>
      <c r="E185" s="25">
        <v>403</v>
      </c>
    </row>
    <row r="186" spans="1:5" customFormat="1" x14ac:dyDescent="0.25">
      <c r="A186" s="7">
        <v>20009917</v>
      </c>
      <c r="B186" s="7" t="s">
        <v>460</v>
      </c>
      <c r="C186" s="24" t="s">
        <v>479</v>
      </c>
      <c r="D186" s="24" t="s">
        <v>478</v>
      </c>
      <c r="E186" s="25">
        <v>100</v>
      </c>
    </row>
    <row r="187" spans="1:5" customFormat="1" x14ac:dyDescent="0.25">
      <c r="A187" s="7">
        <v>20009904</v>
      </c>
      <c r="B187" s="7" t="s">
        <v>460</v>
      </c>
      <c r="C187" s="24" t="s">
        <v>462</v>
      </c>
      <c r="D187" s="24" t="s">
        <v>461</v>
      </c>
      <c r="E187" s="25">
        <v>100</v>
      </c>
    </row>
    <row r="188" spans="1:5" customFormat="1" x14ac:dyDescent="0.25">
      <c r="A188" s="7" t="s">
        <v>789</v>
      </c>
      <c r="B188" s="7" t="s">
        <v>790</v>
      </c>
      <c r="C188" s="24" t="s">
        <v>792</v>
      </c>
      <c r="D188" s="24" t="s">
        <v>791</v>
      </c>
      <c r="E188" s="25">
        <v>3500</v>
      </c>
    </row>
    <row r="189" spans="1:5" customFormat="1" x14ac:dyDescent="0.25">
      <c r="A189" s="7" t="s">
        <v>648</v>
      </c>
      <c r="B189" s="7" t="s">
        <v>639</v>
      </c>
      <c r="C189" s="24" t="s">
        <v>650</v>
      </c>
      <c r="D189" s="24" t="s">
        <v>649</v>
      </c>
      <c r="E189" s="25">
        <v>1000</v>
      </c>
    </row>
    <row r="190" spans="1:5" customFormat="1" ht="30" x14ac:dyDescent="0.25">
      <c r="A190" s="7" t="s">
        <v>799</v>
      </c>
      <c r="B190" s="7" t="s">
        <v>790</v>
      </c>
      <c r="C190" s="24" t="s">
        <v>801</v>
      </c>
      <c r="D190" s="24" t="s">
        <v>800</v>
      </c>
      <c r="E190" s="25">
        <v>20000</v>
      </c>
    </row>
    <row r="191" spans="1:5" customFormat="1" x14ac:dyDescent="0.25">
      <c r="A191" s="7" t="s">
        <v>437</v>
      </c>
      <c r="B191" s="7" t="s">
        <v>406</v>
      </c>
      <c r="C191" s="26" t="s">
        <v>439</v>
      </c>
      <c r="D191" s="24" t="s">
        <v>438</v>
      </c>
      <c r="E191" s="25">
        <v>5985</v>
      </c>
    </row>
    <row r="192" spans="1:5" customFormat="1" x14ac:dyDescent="0.25">
      <c r="A192" s="7" t="s">
        <v>793</v>
      </c>
      <c r="B192" s="7" t="s">
        <v>790</v>
      </c>
      <c r="C192" s="24" t="s">
        <v>795</v>
      </c>
      <c r="D192" s="24" t="s">
        <v>794</v>
      </c>
      <c r="E192" s="25">
        <v>1500</v>
      </c>
    </row>
    <row r="193" spans="1:5" customFormat="1" x14ac:dyDescent="0.25">
      <c r="A193" s="7" t="s">
        <v>645</v>
      </c>
      <c r="B193" s="7" t="s">
        <v>639</v>
      </c>
      <c r="C193" s="24" t="s">
        <v>647</v>
      </c>
      <c r="D193" s="24" t="s">
        <v>646</v>
      </c>
      <c r="E193" s="25">
        <v>1500</v>
      </c>
    </row>
    <row r="194" spans="1:5" customFormat="1" x14ac:dyDescent="0.25">
      <c r="A194" s="7" t="s">
        <v>440</v>
      </c>
      <c r="B194" s="7" t="s">
        <v>406</v>
      </c>
      <c r="C194" s="26" t="s">
        <v>442</v>
      </c>
      <c r="D194" s="24" t="s">
        <v>441</v>
      </c>
      <c r="E194" s="25">
        <v>5000</v>
      </c>
    </row>
    <row r="195" spans="1:5" customFormat="1" ht="30" x14ac:dyDescent="0.25">
      <c r="A195" s="7" t="s">
        <v>654</v>
      </c>
      <c r="B195" s="7" t="s">
        <v>639</v>
      </c>
      <c r="C195" s="24" t="s">
        <v>656</v>
      </c>
      <c r="D195" s="24" t="s">
        <v>655</v>
      </c>
      <c r="E195" s="25">
        <v>2500</v>
      </c>
    </row>
    <row r="196" spans="1:5" customFormat="1" x14ac:dyDescent="0.25">
      <c r="A196" s="7" t="s">
        <v>627</v>
      </c>
      <c r="B196" s="7" t="s">
        <v>576</v>
      </c>
      <c r="C196" s="24" t="s">
        <v>629</v>
      </c>
      <c r="D196" s="24" t="s">
        <v>628</v>
      </c>
      <c r="E196" s="25">
        <v>3500</v>
      </c>
    </row>
    <row r="197" spans="1:5" customFormat="1" x14ac:dyDescent="0.25">
      <c r="A197" s="7" t="s">
        <v>796</v>
      </c>
      <c r="B197" s="7" t="s">
        <v>790</v>
      </c>
      <c r="C197" s="24" t="s">
        <v>798</v>
      </c>
      <c r="D197" s="24" t="s">
        <v>797</v>
      </c>
      <c r="E197" s="25">
        <v>2350</v>
      </c>
    </row>
    <row r="198" spans="1:5" customFormat="1" ht="30" x14ac:dyDescent="0.25">
      <c r="A198" s="7" t="s">
        <v>434</v>
      </c>
      <c r="B198" s="7" t="s">
        <v>406</v>
      </c>
      <c r="C198" s="26" t="s">
        <v>436</v>
      </c>
      <c r="D198" s="24" t="s">
        <v>435</v>
      </c>
      <c r="E198" s="25">
        <v>5000</v>
      </c>
    </row>
    <row r="199" spans="1:5" customFormat="1" x14ac:dyDescent="0.25">
      <c r="A199" s="7" t="s">
        <v>651</v>
      </c>
      <c r="B199" s="7" t="s">
        <v>639</v>
      </c>
      <c r="C199" s="24" t="s">
        <v>653</v>
      </c>
      <c r="D199" s="24" t="s">
        <v>652</v>
      </c>
      <c r="E199" s="25">
        <v>1000</v>
      </c>
    </row>
    <row r="200" spans="1:5" customFormat="1" x14ac:dyDescent="0.25">
      <c r="A200" s="7" t="s">
        <v>443</v>
      </c>
      <c r="B200" s="7" t="s">
        <v>406</v>
      </c>
      <c r="C200" s="26" t="s">
        <v>445</v>
      </c>
      <c r="D200" s="24" t="s">
        <v>444</v>
      </c>
      <c r="E200" s="25">
        <v>1300</v>
      </c>
    </row>
    <row r="201" spans="1:5" customFormat="1" ht="30" x14ac:dyDescent="0.25">
      <c r="A201" s="7" t="s">
        <v>825</v>
      </c>
      <c r="B201" s="7" t="s">
        <v>819</v>
      </c>
      <c r="C201" s="24" t="s">
        <v>827</v>
      </c>
      <c r="D201" s="24" t="s">
        <v>826</v>
      </c>
      <c r="E201" s="25">
        <v>50000</v>
      </c>
    </row>
    <row r="202" spans="1:5" customFormat="1" ht="30" x14ac:dyDescent="0.25">
      <c r="A202" s="7" t="s">
        <v>158</v>
      </c>
      <c r="B202" s="7" t="s">
        <v>159</v>
      </c>
      <c r="C202" s="24" t="s">
        <v>161</v>
      </c>
      <c r="D202" s="24" t="s">
        <v>160</v>
      </c>
      <c r="E202" s="25">
        <v>49080</v>
      </c>
    </row>
    <row r="203" spans="1:5" customFormat="1" x14ac:dyDescent="0.25">
      <c r="A203" s="7" t="s">
        <v>738</v>
      </c>
      <c r="B203" s="7" t="s">
        <v>719</v>
      </c>
      <c r="C203" s="24" t="s">
        <v>740</v>
      </c>
      <c r="D203" s="24" t="s">
        <v>739</v>
      </c>
      <c r="E203" s="25">
        <v>50000</v>
      </c>
    </row>
    <row r="204" spans="1:5" customFormat="1" x14ac:dyDescent="0.25">
      <c r="A204" s="7" t="s">
        <v>831</v>
      </c>
      <c r="B204" s="7" t="s">
        <v>819</v>
      </c>
      <c r="C204" s="24" t="s">
        <v>833</v>
      </c>
      <c r="D204" s="24" t="s">
        <v>832</v>
      </c>
      <c r="E204" s="25">
        <v>50000</v>
      </c>
    </row>
    <row r="205" spans="1:5" customFormat="1" ht="30" x14ac:dyDescent="0.25">
      <c r="A205" s="7" t="s">
        <v>140</v>
      </c>
      <c r="B205" s="7" t="s">
        <v>42</v>
      </c>
      <c r="C205" s="24" t="s">
        <v>142</v>
      </c>
      <c r="D205" s="24" t="s">
        <v>141</v>
      </c>
      <c r="E205" s="25">
        <v>50000</v>
      </c>
    </row>
    <row r="206" spans="1:5" customFormat="1" ht="30" x14ac:dyDescent="0.25">
      <c r="A206" s="7" t="s">
        <v>741</v>
      </c>
      <c r="B206" s="7" t="s">
        <v>719</v>
      </c>
      <c r="C206" s="24" t="s">
        <v>743</v>
      </c>
      <c r="D206" s="24" t="s">
        <v>742</v>
      </c>
      <c r="E206" s="25">
        <v>50000</v>
      </c>
    </row>
    <row r="207" spans="1:5" customFormat="1" ht="30" x14ac:dyDescent="0.25">
      <c r="A207" s="7" t="s">
        <v>822</v>
      </c>
      <c r="B207" s="7" t="s">
        <v>819</v>
      </c>
      <c r="C207" s="24" t="s">
        <v>824</v>
      </c>
      <c r="D207" s="24" t="s">
        <v>823</v>
      </c>
      <c r="E207" s="25">
        <v>49250</v>
      </c>
    </row>
    <row r="208" spans="1:5" customFormat="1" ht="45" x14ac:dyDescent="0.25">
      <c r="A208" s="7" t="s">
        <v>374</v>
      </c>
      <c r="B208" s="7" t="s">
        <v>355</v>
      </c>
      <c r="C208" s="24" t="s">
        <v>376</v>
      </c>
      <c r="D208" s="24" t="s">
        <v>375</v>
      </c>
      <c r="E208" s="25">
        <v>12464</v>
      </c>
    </row>
    <row r="209" spans="1:5" customFormat="1" ht="30" x14ac:dyDescent="0.25">
      <c r="A209" s="7" t="s">
        <v>538</v>
      </c>
      <c r="B209" s="7" t="s">
        <v>460</v>
      </c>
      <c r="C209" s="24" t="s">
        <v>539</v>
      </c>
      <c r="D209" s="24" t="s">
        <v>99</v>
      </c>
      <c r="E209" s="25">
        <v>27250</v>
      </c>
    </row>
    <row r="210" spans="1:5" customFormat="1" ht="30" x14ac:dyDescent="0.25">
      <c r="A210" s="7" t="s">
        <v>143</v>
      </c>
      <c r="B210" s="7" t="s">
        <v>42</v>
      </c>
      <c r="C210" s="24" t="s">
        <v>145</v>
      </c>
      <c r="D210" s="24" t="s">
        <v>144</v>
      </c>
      <c r="E210" s="25">
        <v>50000</v>
      </c>
    </row>
    <row r="211" spans="1:5" x14ac:dyDescent="0.25">
      <c r="A211" s="7" t="s">
        <v>234</v>
      </c>
      <c r="B211" s="7" t="s">
        <v>220</v>
      </c>
      <c r="C211" s="24" t="s">
        <v>236</v>
      </c>
      <c r="D211" s="24" t="s">
        <v>235</v>
      </c>
      <c r="E211" s="25">
        <v>50000</v>
      </c>
    </row>
    <row r="212" spans="1:5" customFormat="1" x14ac:dyDescent="0.25">
      <c r="A212" s="7" t="s">
        <v>171</v>
      </c>
      <c r="B212" s="7" t="s">
        <v>159</v>
      </c>
      <c r="C212" s="24" t="s">
        <v>173</v>
      </c>
      <c r="D212" s="24" t="s">
        <v>172</v>
      </c>
      <c r="E212" s="25">
        <v>49810</v>
      </c>
    </row>
    <row r="213" spans="1:5" customFormat="1" x14ac:dyDescent="0.25">
      <c r="A213" s="7" t="s">
        <v>761</v>
      </c>
      <c r="B213" s="7" t="s">
        <v>719</v>
      </c>
      <c r="C213" s="24" t="s">
        <v>763</v>
      </c>
      <c r="D213" s="24" t="s">
        <v>762</v>
      </c>
      <c r="E213" s="25">
        <v>50000</v>
      </c>
    </row>
    <row r="214" spans="1:5" customFormat="1" ht="30" x14ac:dyDescent="0.25">
      <c r="A214" s="7" t="s">
        <v>531</v>
      </c>
      <c r="B214" s="7" t="s">
        <v>460</v>
      </c>
      <c r="C214" s="24" t="s">
        <v>532</v>
      </c>
      <c r="D214" s="24" t="s">
        <v>512</v>
      </c>
      <c r="E214" s="25">
        <v>11749</v>
      </c>
    </row>
    <row r="215" spans="1:5" customFormat="1" ht="30" x14ac:dyDescent="0.25">
      <c r="A215" s="7" t="s">
        <v>533</v>
      </c>
      <c r="B215" s="7" t="s">
        <v>460</v>
      </c>
      <c r="C215" s="24" t="s">
        <v>532</v>
      </c>
      <c r="D215" s="24" t="s">
        <v>534</v>
      </c>
      <c r="E215" s="25">
        <v>47647</v>
      </c>
    </row>
    <row r="216" spans="1:5" customFormat="1" ht="30" x14ac:dyDescent="0.25">
      <c r="A216" s="7">
        <v>20010214</v>
      </c>
      <c r="B216" s="7" t="s">
        <v>460</v>
      </c>
      <c r="C216" s="24" t="s">
        <v>505</v>
      </c>
      <c r="D216" s="24" t="s">
        <v>504</v>
      </c>
      <c r="E216" s="25">
        <v>9444169</v>
      </c>
    </row>
    <row r="217" spans="1:5" customFormat="1" ht="30" x14ac:dyDescent="0.25">
      <c r="A217" s="7" t="s">
        <v>429</v>
      </c>
      <c r="B217" s="7" t="s">
        <v>406</v>
      </c>
      <c r="C217" s="26" t="s">
        <v>430</v>
      </c>
      <c r="D217" s="24" t="s">
        <v>166</v>
      </c>
      <c r="E217" s="25">
        <v>900</v>
      </c>
    </row>
    <row r="218" spans="1:5" customFormat="1" ht="30" x14ac:dyDescent="0.25">
      <c r="A218" s="7" t="s">
        <v>427</v>
      </c>
      <c r="B218" s="7" t="s">
        <v>406</v>
      </c>
      <c r="C218" s="26" t="s">
        <v>428</v>
      </c>
      <c r="D218" s="24" t="s">
        <v>351</v>
      </c>
      <c r="E218" s="25">
        <v>500</v>
      </c>
    </row>
    <row r="219" spans="1:5" customFormat="1" ht="30" x14ac:dyDescent="0.25">
      <c r="A219" s="7" t="s">
        <v>771</v>
      </c>
      <c r="B219" s="7" t="s">
        <v>719</v>
      </c>
      <c r="C219" s="24" t="s">
        <v>772</v>
      </c>
      <c r="D219" s="24" t="s">
        <v>78</v>
      </c>
      <c r="E219" s="25">
        <v>19868</v>
      </c>
    </row>
    <row r="220" spans="1:5" customFormat="1" ht="30" x14ac:dyDescent="0.25">
      <c r="A220" s="7" t="s">
        <v>608</v>
      </c>
      <c r="B220" s="7" t="s">
        <v>576</v>
      </c>
      <c r="C220" s="24" t="s">
        <v>609</v>
      </c>
      <c r="D220" s="24" t="s">
        <v>11</v>
      </c>
      <c r="E220" s="25">
        <v>11289</v>
      </c>
    </row>
    <row r="221" spans="1:5" customFormat="1" ht="30" x14ac:dyDescent="0.25">
      <c r="A221" s="7" t="s">
        <v>566</v>
      </c>
      <c r="B221" s="7" t="s">
        <v>460</v>
      </c>
      <c r="C221" s="24" t="s">
        <v>567</v>
      </c>
      <c r="D221" s="24" t="s">
        <v>133</v>
      </c>
      <c r="E221" s="25">
        <v>130060</v>
      </c>
    </row>
    <row r="222" spans="1:5" customFormat="1" x14ac:dyDescent="0.25">
      <c r="A222" s="7" t="s">
        <v>39</v>
      </c>
      <c r="B222" s="7" t="s">
        <v>18</v>
      </c>
      <c r="C222" s="24" t="s">
        <v>41</v>
      </c>
      <c r="D222" s="24" t="s">
        <v>40</v>
      </c>
      <c r="E222" s="25">
        <v>10825</v>
      </c>
    </row>
    <row r="223" spans="1:5" customFormat="1" x14ac:dyDescent="0.25">
      <c r="A223" s="7" t="s">
        <v>331</v>
      </c>
      <c r="B223" s="7" t="s">
        <v>282</v>
      </c>
      <c r="C223" s="24" t="s">
        <v>332</v>
      </c>
      <c r="D223" s="24" t="s">
        <v>166</v>
      </c>
      <c r="E223" s="25">
        <v>6778</v>
      </c>
    </row>
    <row r="224" spans="1:5" customFormat="1" x14ac:dyDescent="0.25">
      <c r="A224" s="7" t="s">
        <v>349</v>
      </c>
      <c r="B224" s="7" t="s">
        <v>282</v>
      </c>
      <c r="C224" s="24" t="s">
        <v>332</v>
      </c>
      <c r="D224" s="24" t="s">
        <v>310</v>
      </c>
      <c r="E224" s="25">
        <v>5125</v>
      </c>
    </row>
    <row r="225" spans="1:5" customFormat="1" x14ac:dyDescent="0.25">
      <c r="A225" s="7" t="s">
        <v>350</v>
      </c>
      <c r="B225" s="7" t="s">
        <v>282</v>
      </c>
      <c r="C225" s="24" t="s">
        <v>332</v>
      </c>
      <c r="D225" s="24" t="s">
        <v>351</v>
      </c>
      <c r="E225" s="25">
        <v>1550</v>
      </c>
    </row>
    <row r="226" spans="1:5" customFormat="1" x14ac:dyDescent="0.25">
      <c r="A226" s="7" t="s">
        <v>352</v>
      </c>
      <c r="B226" s="7" t="s">
        <v>282</v>
      </c>
      <c r="C226" s="24" t="s">
        <v>332</v>
      </c>
      <c r="D226" s="24" t="s">
        <v>353</v>
      </c>
      <c r="E226" s="25">
        <v>1700</v>
      </c>
    </row>
    <row r="227" spans="1:5" customFormat="1" x14ac:dyDescent="0.25">
      <c r="A227" s="7" t="s">
        <v>858</v>
      </c>
      <c r="B227" s="7" t="s">
        <v>819</v>
      </c>
      <c r="C227" s="24" t="s">
        <v>332</v>
      </c>
      <c r="D227" s="24" t="s">
        <v>859</v>
      </c>
      <c r="E227" s="25">
        <v>6050</v>
      </c>
    </row>
    <row r="228" spans="1:5" customFormat="1" x14ac:dyDescent="0.25">
      <c r="A228" s="7" t="s">
        <v>863</v>
      </c>
      <c r="B228" s="7" t="s">
        <v>819</v>
      </c>
      <c r="C228" s="24" t="s">
        <v>332</v>
      </c>
      <c r="D228" s="24" t="s">
        <v>40</v>
      </c>
      <c r="E228" s="25">
        <v>12325</v>
      </c>
    </row>
    <row r="229" spans="1:5" customFormat="1" ht="30" x14ac:dyDescent="0.25">
      <c r="A229" s="7" t="s">
        <v>540</v>
      </c>
      <c r="B229" s="7" t="s">
        <v>460</v>
      </c>
      <c r="C229" s="24" t="s">
        <v>541</v>
      </c>
      <c r="D229" s="24" t="s">
        <v>196</v>
      </c>
      <c r="E229" s="25">
        <v>255000</v>
      </c>
    </row>
    <row r="230" spans="1:5" customFormat="1" x14ac:dyDescent="0.25">
      <c r="A230" s="7" t="s">
        <v>306</v>
      </c>
      <c r="B230" s="7" t="s">
        <v>282</v>
      </c>
      <c r="C230" s="24" t="s">
        <v>308</v>
      </c>
      <c r="D230" s="24" t="s">
        <v>307</v>
      </c>
      <c r="E230" s="25">
        <v>216809</v>
      </c>
    </row>
    <row r="231" spans="1:5" customFormat="1" ht="30" x14ac:dyDescent="0.25">
      <c r="A231" s="7" t="s">
        <v>312</v>
      </c>
      <c r="B231" s="7" t="s">
        <v>282</v>
      </c>
      <c r="C231" s="24" t="s">
        <v>314</v>
      </c>
      <c r="D231" s="24" t="s">
        <v>313</v>
      </c>
      <c r="E231" s="25">
        <v>10000</v>
      </c>
    </row>
    <row r="232" spans="1:5" customFormat="1" x14ac:dyDescent="0.25">
      <c r="A232" s="7" t="s">
        <v>303</v>
      </c>
      <c r="B232" s="7" t="s">
        <v>282</v>
      </c>
      <c r="C232" s="24" t="s">
        <v>305</v>
      </c>
      <c r="D232" s="24" t="s">
        <v>304</v>
      </c>
      <c r="E232" s="25">
        <v>239164</v>
      </c>
    </row>
    <row r="233" spans="1:5" customFormat="1" x14ac:dyDescent="0.25">
      <c r="A233" s="7" t="s">
        <v>773</v>
      </c>
      <c r="B233" s="7" t="s">
        <v>719</v>
      </c>
      <c r="C233" s="24" t="s">
        <v>774</v>
      </c>
      <c r="D233" s="24" t="s">
        <v>353</v>
      </c>
      <c r="E233" s="25">
        <v>2075000</v>
      </c>
    </row>
    <row r="234" spans="1:5" customFormat="1" x14ac:dyDescent="0.25">
      <c r="A234" s="7" t="s">
        <v>317</v>
      </c>
      <c r="B234" s="7" t="s">
        <v>282</v>
      </c>
      <c r="C234" s="24" t="s">
        <v>319</v>
      </c>
      <c r="D234" s="24" t="s">
        <v>318</v>
      </c>
      <c r="E234" s="25">
        <v>6700</v>
      </c>
    </row>
    <row r="235" spans="1:5" customFormat="1" x14ac:dyDescent="0.25">
      <c r="A235" s="7" t="s">
        <v>682</v>
      </c>
      <c r="B235" s="7" t="s">
        <v>639</v>
      </c>
      <c r="C235" s="24" t="s">
        <v>683</v>
      </c>
      <c r="D235" s="24" t="s">
        <v>24</v>
      </c>
      <c r="E235" s="25">
        <v>10000</v>
      </c>
    </row>
    <row r="236" spans="1:5" customFormat="1" x14ac:dyDescent="0.25">
      <c r="A236" s="7" t="s">
        <v>684</v>
      </c>
      <c r="B236" s="7" t="s">
        <v>639</v>
      </c>
      <c r="C236" s="24" t="s">
        <v>683</v>
      </c>
      <c r="D236" s="24" t="s">
        <v>24</v>
      </c>
      <c r="E236" s="25">
        <v>10000</v>
      </c>
    </row>
    <row r="237" spans="1:5" customFormat="1" x14ac:dyDescent="0.25">
      <c r="A237" s="7" t="s">
        <v>685</v>
      </c>
      <c r="B237" s="7" t="s">
        <v>639</v>
      </c>
      <c r="C237" s="24" t="s">
        <v>683</v>
      </c>
      <c r="D237" s="24" t="s">
        <v>24</v>
      </c>
      <c r="E237" s="25">
        <v>10000</v>
      </c>
    </row>
    <row r="238" spans="1:5" customFormat="1" x14ac:dyDescent="0.25">
      <c r="A238" s="7" t="s">
        <v>688</v>
      </c>
      <c r="B238" s="7" t="s">
        <v>639</v>
      </c>
      <c r="C238" s="24" t="s">
        <v>683</v>
      </c>
      <c r="D238" s="24" t="s">
        <v>24</v>
      </c>
      <c r="E238" s="25">
        <v>15222</v>
      </c>
    </row>
    <row r="239" spans="1:5" customFormat="1" x14ac:dyDescent="0.25">
      <c r="A239" s="7" t="s">
        <v>689</v>
      </c>
      <c r="B239" s="7" t="s">
        <v>639</v>
      </c>
      <c r="C239" s="24" t="s">
        <v>683</v>
      </c>
      <c r="D239" s="24" t="s">
        <v>24</v>
      </c>
      <c r="E239" s="25">
        <v>25000</v>
      </c>
    </row>
    <row r="240" spans="1:5" customFormat="1" x14ac:dyDescent="0.25">
      <c r="A240" s="7" t="s">
        <v>695</v>
      </c>
      <c r="B240" s="7" t="s">
        <v>639</v>
      </c>
      <c r="C240" s="24" t="s">
        <v>683</v>
      </c>
      <c r="D240" s="24" t="s">
        <v>24</v>
      </c>
      <c r="E240" s="25">
        <v>10000</v>
      </c>
    </row>
    <row r="241" spans="1:5" x14ac:dyDescent="0.25">
      <c r="A241" s="7" t="s">
        <v>696</v>
      </c>
      <c r="B241" s="7" t="s">
        <v>639</v>
      </c>
      <c r="C241" s="24" t="s">
        <v>683</v>
      </c>
      <c r="D241" s="24" t="s">
        <v>24</v>
      </c>
      <c r="E241" s="25">
        <v>10000</v>
      </c>
    </row>
    <row r="242" spans="1:5" x14ac:dyDescent="0.25">
      <c r="A242" s="7" t="s">
        <v>697</v>
      </c>
      <c r="B242" s="7" t="s">
        <v>639</v>
      </c>
      <c r="C242" s="24" t="s">
        <v>683</v>
      </c>
      <c r="D242" s="24" t="s">
        <v>24</v>
      </c>
      <c r="E242" s="25">
        <v>10000</v>
      </c>
    </row>
    <row r="243" spans="1:5" x14ac:dyDescent="0.25">
      <c r="A243" s="7" t="s">
        <v>698</v>
      </c>
      <c r="B243" s="7" t="s">
        <v>639</v>
      </c>
      <c r="C243" s="24" t="s">
        <v>683</v>
      </c>
      <c r="D243" s="24" t="s">
        <v>24</v>
      </c>
      <c r="E243" s="25">
        <v>19965</v>
      </c>
    </row>
    <row r="244" spans="1:5" x14ac:dyDescent="0.25">
      <c r="A244" s="7" t="s">
        <v>699</v>
      </c>
      <c r="B244" s="7" t="s">
        <v>639</v>
      </c>
      <c r="C244" s="24" t="s">
        <v>683</v>
      </c>
      <c r="D244" s="24" t="s">
        <v>24</v>
      </c>
      <c r="E244" s="25">
        <v>10000</v>
      </c>
    </row>
    <row r="245" spans="1:5" x14ac:dyDescent="0.25">
      <c r="A245" s="7" t="s">
        <v>718</v>
      </c>
      <c r="B245" s="7" t="s">
        <v>639</v>
      </c>
      <c r="C245" s="24" t="s">
        <v>683</v>
      </c>
      <c r="D245" s="24" t="s">
        <v>24</v>
      </c>
      <c r="E245" s="25">
        <v>10000</v>
      </c>
    </row>
    <row r="246" spans="1:5" x14ac:dyDescent="0.25">
      <c r="A246" s="7" t="s">
        <v>722</v>
      </c>
      <c r="B246" s="7" t="s">
        <v>719</v>
      </c>
      <c r="C246" s="24" t="s">
        <v>683</v>
      </c>
      <c r="D246" s="24" t="s">
        <v>24</v>
      </c>
      <c r="E246" s="25">
        <v>20000</v>
      </c>
    </row>
    <row r="247" spans="1:5" x14ac:dyDescent="0.25">
      <c r="A247" s="7" t="s">
        <v>723</v>
      </c>
      <c r="B247" s="7" t="s">
        <v>719</v>
      </c>
      <c r="C247" s="24" t="s">
        <v>683</v>
      </c>
      <c r="D247" s="24" t="s">
        <v>24</v>
      </c>
      <c r="E247" s="25">
        <v>19602</v>
      </c>
    </row>
    <row r="248" spans="1:5" x14ac:dyDescent="0.25">
      <c r="A248" s="7" t="s">
        <v>724</v>
      </c>
      <c r="B248" s="7" t="s">
        <v>719</v>
      </c>
      <c r="C248" s="24" t="s">
        <v>683</v>
      </c>
      <c r="D248" s="24" t="s">
        <v>24</v>
      </c>
      <c r="E248" s="25">
        <v>10000</v>
      </c>
    </row>
    <row r="249" spans="1:5" x14ac:dyDescent="0.25">
      <c r="A249" s="7" t="s">
        <v>734</v>
      </c>
      <c r="B249" s="7" t="s">
        <v>719</v>
      </c>
      <c r="C249" s="24" t="s">
        <v>683</v>
      </c>
      <c r="D249" s="24" t="s">
        <v>24</v>
      </c>
      <c r="E249" s="25">
        <v>10000</v>
      </c>
    </row>
    <row r="250" spans="1:5" ht="30" x14ac:dyDescent="0.25">
      <c r="A250" s="7" t="s">
        <v>732</v>
      </c>
      <c r="B250" s="7" t="s">
        <v>719</v>
      </c>
      <c r="C250" s="24" t="s">
        <v>733</v>
      </c>
      <c r="D250" s="24" t="s">
        <v>726</v>
      </c>
      <c r="E250" s="25">
        <v>150000</v>
      </c>
    </row>
    <row r="251" spans="1:5" ht="30" x14ac:dyDescent="0.25">
      <c r="A251" s="7" t="s">
        <v>735</v>
      </c>
      <c r="B251" s="7" t="s">
        <v>719</v>
      </c>
      <c r="C251" s="24" t="s">
        <v>737</v>
      </c>
      <c r="D251" s="24" t="s">
        <v>736</v>
      </c>
      <c r="E251" s="25">
        <v>105000</v>
      </c>
    </row>
    <row r="252" spans="1:5" ht="30" x14ac:dyDescent="0.25">
      <c r="A252" s="7" t="s">
        <v>730</v>
      </c>
      <c r="B252" s="7" t="s">
        <v>719</v>
      </c>
      <c r="C252" s="24" t="s">
        <v>731</v>
      </c>
      <c r="D252" s="24" t="s">
        <v>726</v>
      </c>
      <c r="E252" s="25">
        <v>165000</v>
      </c>
    </row>
    <row r="253" spans="1:5" ht="30" x14ac:dyDescent="0.25">
      <c r="A253" s="7" t="s">
        <v>725</v>
      </c>
      <c r="B253" s="7" t="s">
        <v>719</v>
      </c>
      <c r="C253" s="24" t="s">
        <v>727</v>
      </c>
      <c r="D253" s="24" t="s">
        <v>726</v>
      </c>
      <c r="E253" s="25">
        <v>15000</v>
      </c>
    </row>
    <row r="254" spans="1:5" ht="30" x14ac:dyDescent="0.25">
      <c r="A254" s="7" t="s">
        <v>728</v>
      </c>
      <c r="B254" s="7" t="s">
        <v>719</v>
      </c>
      <c r="C254" s="24" t="s">
        <v>729</v>
      </c>
      <c r="D254" s="24" t="s">
        <v>726</v>
      </c>
      <c r="E254" s="25">
        <v>60000</v>
      </c>
    </row>
    <row r="255" spans="1:5" ht="30" x14ac:dyDescent="0.25">
      <c r="A255" s="7" t="s">
        <v>756</v>
      </c>
      <c r="B255" s="7" t="s">
        <v>719</v>
      </c>
      <c r="C255" s="24" t="s">
        <v>758</v>
      </c>
      <c r="D255" s="24" t="s">
        <v>757</v>
      </c>
      <c r="E255" s="25">
        <v>8995</v>
      </c>
    </row>
    <row r="256" spans="1:5" x14ac:dyDescent="0.25">
      <c r="A256" s="7" t="s">
        <v>132</v>
      </c>
      <c r="B256" s="7" t="s">
        <v>42</v>
      </c>
      <c r="C256" s="24" t="s">
        <v>134</v>
      </c>
      <c r="D256" s="24" t="s">
        <v>133</v>
      </c>
      <c r="E256" s="25">
        <v>13360</v>
      </c>
    </row>
    <row r="257" spans="1:5" ht="30" x14ac:dyDescent="0.25">
      <c r="A257" s="7" t="s">
        <v>615</v>
      </c>
      <c r="B257" s="7" t="s">
        <v>576</v>
      </c>
      <c r="C257" s="24" t="s">
        <v>617</v>
      </c>
      <c r="D257" s="24" t="s">
        <v>616</v>
      </c>
      <c r="E257" s="25">
        <v>615329</v>
      </c>
    </row>
    <row r="258" spans="1:5" x14ac:dyDescent="0.25">
      <c r="A258" s="7" t="s">
        <v>599</v>
      </c>
      <c r="B258" s="7" t="s">
        <v>576</v>
      </c>
      <c r="C258" s="24" t="s">
        <v>601</v>
      </c>
      <c r="D258" s="24" t="s">
        <v>600</v>
      </c>
      <c r="E258" s="25">
        <v>253283</v>
      </c>
    </row>
    <row r="259" spans="1:5" ht="30" x14ac:dyDescent="0.25">
      <c r="A259" s="7" t="s">
        <v>597</v>
      </c>
      <c r="B259" s="7" t="s">
        <v>576</v>
      </c>
      <c r="C259" s="24" t="s">
        <v>598</v>
      </c>
      <c r="D259" s="24" t="s">
        <v>40</v>
      </c>
      <c r="E259" s="25">
        <v>302025</v>
      </c>
    </row>
    <row r="260" spans="1:5" x14ac:dyDescent="0.25">
      <c r="A260" s="7" t="s">
        <v>602</v>
      </c>
      <c r="B260" s="7" t="s">
        <v>576</v>
      </c>
      <c r="C260" s="24" t="s">
        <v>603</v>
      </c>
      <c r="D260" s="24" t="s">
        <v>24</v>
      </c>
      <c r="E260" s="25">
        <v>217945</v>
      </c>
    </row>
    <row r="261" spans="1:5" x14ac:dyDescent="0.25">
      <c r="A261" s="7" t="s">
        <v>241</v>
      </c>
      <c r="B261" s="7" t="s">
        <v>220</v>
      </c>
      <c r="C261" s="24" t="s">
        <v>243</v>
      </c>
      <c r="D261" s="24" t="s">
        <v>242</v>
      </c>
      <c r="E261" s="25">
        <v>746594</v>
      </c>
    </row>
    <row r="262" spans="1:5" x14ac:dyDescent="0.25">
      <c r="A262" s="7" t="s">
        <v>98</v>
      </c>
      <c r="B262" s="7" t="s">
        <v>42</v>
      </c>
      <c r="C262" s="24" t="s">
        <v>100</v>
      </c>
      <c r="D262" s="24" t="s">
        <v>99</v>
      </c>
      <c r="E262" s="25">
        <v>572548</v>
      </c>
    </row>
    <row r="263" spans="1:5" ht="30" x14ac:dyDescent="0.25">
      <c r="A263" s="7" t="s">
        <v>239</v>
      </c>
      <c r="B263" s="7" t="s">
        <v>220</v>
      </c>
      <c r="C263" s="24" t="s">
        <v>240</v>
      </c>
      <c r="D263" s="24" t="s">
        <v>166</v>
      </c>
      <c r="E263" s="25">
        <v>363700</v>
      </c>
    </row>
    <row r="264" spans="1:5" ht="30" x14ac:dyDescent="0.25">
      <c r="A264" s="7" t="s">
        <v>23</v>
      </c>
      <c r="B264" s="7" t="s">
        <v>18</v>
      </c>
      <c r="C264" s="24" t="s">
        <v>25</v>
      </c>
      <c r="D264" s="24" t="s">
        <v>24</v>
      </c>
      <c r="E264" s="25">
        <v>16824</v>
      </c>
    </row>
    <row r="265" spans="1:5" ht="30" x14ac:dyDescent="0.25">
      <c r="A265" s="7" t="s">
        <v>222</v>
      </c>
      <c r="B265" s="7" t="s">
        <v>220</v>
      </c>
      <c r="C265" s="24" t="s">
        <v>25</v>
      </c>
      <c r="D265" s="24" t="s">
        <v>24</v>
      </c>
      <c r="E265" s="25">
        <v>320695</v>
      </c>
    </row>
    <row r="266" spans="1:5" ht="30" x14ac:dyDescent="0.25">
      <c r="A266" s="7" t="s">
        <v>223</v>
      </c>
      <c r="B266" s="7" t="s">
        <v>220</v>
      </c>
      <c r="C266" s="24" t="s">
        <v>25</v>
      </c>
      <c r="D266" s="24" t="s">
        <v>24</v>
      </c>
      <c r="E266" s="25">
        <v>925033</v>
      </c>
    </row>
    <row r="267" spans="1:5" ht="30" x14ac:dyDescent="0.25">
      <c r="A267" s="7" t="s">
        <v>325</v>
      </c>
      <c r="B267" s="7" t="s">
        <v>282</v>
      </c>
      <c r="C267" s="24" t="s">
        <v>25</v>
      </c>
      <c r="D267" s="24" t="s">
        <v>24</v>
      </c>
      <c r="E267" s="25">
        <v>47329</v>
      </c>
    </row>
    <row r="268" spans="1:5" ht="30" x14ac:dyDescent="0.25">
      <c r="A268" s="7" t="s">
        <v>26</v>
      </c>
      <c r="B268" s="7" t="s">
        <v>18</v>
      </c>
      <c r="C268" s="24" t="s">
        <v>27</v>
      </c>
      <c r="D268" s="24" t="s">
        <v>24</v>
      </c>
      <c r="E268" s="25">
        <v>240843</v>
      </c>
    </row>
    <row r="269" spans="1:5" ht="30" x14ac:dyDescent="0.25">
      <c r="A269" s="7" t="s">
        <v>224</v>
      </c>
      <c r="B269" s="7" t="s">
        <v>220</v>
      </c>
      <c r="C269" s="24" t="s">
        <v>225</v>
      </c>
      <c r="D269" s="24" t="s">
        <v>21</v>
      </c>
      <c r="E269" s="25">
        <v>499938</v>
      </c>
    </row>
    <row r="270" spans="1:5" ht="30" x14ac:dyDescent="0.25">
      <c r="A270" s="7" t="s">
        <v>323</v>
      </c>
      <c r="B270" s="7" t="s">
        <v>282</v>
      </c>
      <c r="C270" s="24" t="s">
        <v>324</v>
      </c>
      <c r="D270" s="24" t="s">
        <v>21</v>
      </c>
      <c r="E270" s="25">
        <v>312545</v>
      </c>
    </row>
    <row r="271" spans="1:5" ht="30" x14ac:dyDescent="0.25">
      <c r="A271" s="7" t="s">
        <v>20</v>
      </c>
      <c r="B271" s="7" t="s">
        <v>18</v>
      </c>
      <c r="C271" s="24" t="s">
        <v>22</v>
      </c>
      <c r="D271" s="24" t="s">
        <v>21</v>
      </c>
      <c r="E271" s="25">
        <v>118116</v>
      </c>
    </row>
    <row r="272" spans="1:5" ht="30" x14ac:dyDescent="0.25">
      <c r="A272" s="7" t="s">
        <v>326</v>
      </c>
      <c r="B272" s="7" t="s">
        <v>282</v>
      </c>
      <c r="C272" s="24" t="s">
        <v>328</v>
      </c>
      <c r="D272" s="24" t="s">
        <v>327</v>
      </c>
      <c r="E272" s="25">
        <v>13622</v>
      </c>
    </row>
    <row r="273" spans="1:5" x14ac:dyDescent="0.25">
      <c r="A273" s="7" t="s">
        <v>298</v>
      </c>
      <c r="B273" s="7" t="s">
        <v>282</v>
      </c>
      <c r="C273" s="24" t="s">
        <v>300</v>
      </c>
      <c r="D273" s="24" t="s">
        <v>299</v>
      </c>
      <c r="E273" s="25">
        <v>16500</v>
      </c>
    </row>
    <row r="274" spans="1:5" x14ac:dyDescent="0.25">
      <c r="A274" s="7" t="s">
        <v>902</v>
      </c>
      <c r="B274" s="7" t="s">
        <v>876</v>
      </c>
      <c r="C274" s="24" t="s">
        <v>904</v>
      </c>
      <c r="D274" s="24" t="s">
        <v>903</v>
      </c>
      <c r="E274" s="25">
        <v>21500</v>
      </c>
    </row>
    <row r="275" spans="1:5" ht="30" x14ac:dyDescent="0.25">
      <c r="A275" s="7" t="s">
        <v>285</v>
      </c>
      <c r="B275" s="7" t="s">
        <v>282</v>
      </c>
      <c r="C275" s="24" t="s">
        <v>287</v>
      </c>
      <c r="D275" s="24" t="s">
        <v>286</v>
      </c>
      <c r="E275" s="25">
        <v>10000</v>
      </c>
    </row>
    <row r="276" spans="1:5" ht="30" x14ac:dyDescent="0.25">
      <c r="A276" s="7">
        <v>20023249</v>
      </c>
      <c r="B276" s="7" t="s">
        <v>719</v>
      </c>
      <c r="C276" s="24" t="s">
        <v>721</v>
      </c>
      <c r="D276" s="24" t="s">
        <v>720</v>
      </c>
      <c r="E276" s="25">
        <v>22981</v>
      </c>
    </row>
    <row r="277" spans="1:5" x14ac:dyDescent="0.25">
      <c r="A277" s="7" t="s">
        <v>676</v>
      </c>
      <c r="B277" s="7" t="s">
        <v>639</v>
      </c>
      <c r="C277" s="24" t="s">
        <v>678</v>
      </c>
      <c r="D277" s="24" t="s">
        <v>677</v>
      </c>
      <c r="E277" s="25">
        <v>13085</v>
      </c>
    </row>
    <row r="278" spans="1:5" x14ac:dyDescent="0.25">
      <c r="A278" s="7" t="s">
        <v>267</v>
      </c>
      <c r="B278" s="7" t="s">
        <v>220</v>
      </c>
      <c r="C278" s="24" t="s">
        <v>269</v>
      </c>
      <c r="D278" s="24" t="s">
        <v>268</v>
      </c>
      <c r="E278" s="25">
        <v>13925</v>
      </c>
    </row>
    <row r="279" spans="1:5" ht="30" x14ac:dyDescent="0.25">
      <c r="A279" s="7" t="s">
        <v>610</v>
      </c>
      <c r="B279" s="7" t="s">
        <v>576</v>
      </c>
      <c r="C279" s="24" t="s">
        <v>611</v>
      </c>
      <c r="D279" s="24" t="s">
        <v>11</v>
      </c>
      <c r="E279" s="25">
        <v>56555</v>
      </c>
    </row>
    <row r="280" spans="1:5" ht="30" x14ac:dyDescent="0.25">
      <c r="A280" s="7" t="s">
        <v>17</v>
      </c>
      <c r="B280" s="7" t="s">
        <v>18</v>
      </c>
      <c r="C280" s="24" t="s">
        <v>19</v>
      </c>
      <c r="D280" s="24" t="s">
        <v>11</v>
      </c>
      <c r="E280" s="25">
        <v>66000</v>
      </c>
    </row>
    <row r="281" spans="1:5" ht="30" x14ac:dyDescent="0.25">
      <c r="A281" s="7" t="s">
        <v>120</v>
      </c>
      <c r="B281" s="7" t="s">
        <v>42</v>
      </c>
      <c r="C281" s="24" t="s">
        <v>122</v>
      </c>
      <c r="D281" s="24" t="s">
        <v>121</v>
      </c>
      <c r="E281" s="25">
        <v>169751</v>
      </c>
    </row>
    <row r="282" spans="1:5" ht="30" x14ac:dyDescent="0.25">
      <c r="A282" s="7" t="s">
        <v>528</v>
      </c>
      <c r="B282" s="7" t="s">
        <v>460</v>
      </c>
      <c r="C282" s="24" t="s">
        <v>530</v>
      </c>
      <c r="D282" s="24" t="s">
        <v>529</v>
      </c>
      <c r="E282" s="25">
        <v>325000</v>
      </c>
    </row>
    <row r="283" spans="1:5" ht="30" x14ac:dyDescent="0.25">
      <c r="A283" s="7" t="s">
        <v>259</v>
      </c>
      <c r="B283" s="7" t="s">
        <v>220</v>
      </c>
      <c r="C283" s="24" t="s">
        <v>260</v>
      </c>
      <c r="D283" s="24" t="s">
        <v>242</v>
      </c>
      <c r="E283" s="25">
        <v>20000</v>
      </c>
    </row>
    <row r="284" spans="1:5" x14ac:dyDescent="0.25">
      <c r="A284" s="7" t="s">
        <v>244</v>
      </c>
      <c r="B284" s="7" t="s">
        <v>220</v>
      </c>
      <c r="C284" s="24" t="s">
        <v>246</v>
      </c>
      <c r="D284" s="24" t="s">
        <v>245</v>
      </c>
      <c r="E284" s="25">
        <v>700000</v>
      </c>
    </row>
    <row r="285" spans="1:5" ht="30" x14ac:dyDescent="0.25">
      <c r="A285" s="7" t="s">
        <v>860</v>
      </c>
      <c r="B285" s="7" t="s">
        <v>819</v>
      </c>
      <c r="C285" s="24" t="s">
        <v>862</v>
      </c>
      <c r="D285" s="24" t="s">
        <v>861</v>
      </c>
      <c r="E285" s="25">
        <v>50000</v>
      </c>
    </row>
    <row r="286" spans="1:5" ht="30" x14ac:dyDescent="0.25">
      <c r="A286" s="7" t="s">
        <v>836</v>
      </c>
      <c r="B286" s="7" t="s">
        <v>819</v>
      </c>
      <c r="C286" s="24" t="s">
        <v>837</v>
      </c>
      <c r="D286" s="24" t="s">
        <v>616</v>
      </c>
      <c r="E286" s="25">
        <v>15000</v>
      </c>
    </row>
    <row r="287" spans="1:5" x14ac:dyDescent="0.25">
      <c r="A287" s="7" t="s">
        <v>506</v>
      </c>
      <c r="B287" s="7" t="s">
        <v>460</v>
      </c>
      <c r="C287" s="24" t="s">
        <v>507</v>
      </c>
      <c r="D287" s="24" t="s">
        <v>21</v>
      </c>
      <c r="E287" s="25">
        <v>11447</v>
      </c>
    </row>
    <row r="288" spans="1:5" x14ac:dyDescent="0.25">
      <c r="A288" s="7" t="s">
        <v>508</v>
      </c>
      <c r="B288" s="7" t="s">
        <v>460</v>
      </c>
      <c r="C288" s="24" t="s">
        <v>507</v>
      </c>
      <c r="D288" s="24" t="s">
        <v>509</v>
      </c>
      <c r="E288" s="25">
        <v>2920</v>
      </c>
    </row>
    <row r="289" spans="1:5" x14ac:dyDescent="0.25">
      <c r="A289" s="7" t="s">
        <v>510</v>
      </c>
      <c r="B289" s="7" t="s">
        <v>460</v>
      </c>
      <c r="C289" s="24" t="s">
        <v>507</v>
      </c>
      <c r="D289" s="24" t="s">
        <v>504</v>
      </c>
      <c r="E289" s="25">
        <v>34227</v>
      </c>
    </row>
    <row r="290" spans="1:5" x14ac:dyDescent="0.25">
      <c r="A290" s="7" t="s">
        <v>511</v>
      </c>
      <c r="B290" s="7" t="s">
        <v>460</v>
      </c>
      <c r="C290" s="24" t="s">
        <v>507</v>
      </c>
      <c r="D290" s="24" t="s">
        <v>512</v>
      </c>
      <c r="E290" s="25">
        <v>23175</v>
      </c>
    </row>
    <row r="291" spans="1:5" ht="30" x14ac:dyDescent="0.25">
      <c r="A291" s="7" t="s">
        <v>386</v>
      </c>
      <c r="B291" s="7" t="s">
        <v>355</v>
      </c>
      <c r="C291" s="24" t="s">
        <v>387</v>
      </c>
      <c r="D291" s="24" t="s">
        <v>133</v>
      </c>
      <c r="E291" s="25">
        <v>20000</v>
      </c>
    </row>
    <row r="292" spans="1:5" x14ac:dyDescent="0.25">
      <c r="A292" s="7" t="s">
        <v>232</v>
      </c>
      <c r="B292" s="7" t="s">
        <v>220</v>
      </c>
      <c r="C292" s="24" t="s">
        <v>233</v>
      </c>
      <c r="D292" s="24" t="s">
        <v>230</v>
      </c>
      <c r="E292" s="25">
        <v>202000</v>
      </c>
    </row>
    <row r="293" spans="1:5" ht="45" x14ac:dyDescent="0.25">
      <c r="A293" s="7" t="s">
        <v>587</v>
      </c>
      <c r="B293" s="7" t="s">
        <v>576</v>
      </c>
      <c r="C293" s="24" t="s">
        <v>589</v>
      </c>
      <c r="D293" s="24" t="s">
        <v>588</v>
      </c>
      <c r="E293" s="25">
        <v>1583</v>
      </c>
    </row>
    <row r="294" spans="1:5" x14ac:dyDescent="0.25">
      <c r="A294" s="7" t="s">
        <v>403</v>
      </c>
      <c r="B294" s="7" t="s">
        <v>355</v>
      </c>
      <c r="C294" s="24" t="s">
        <v>405</v>
      </c>
      <c r="D294" s="24" t="s">
        <v>404</v>
      </c>
      <c r="E294" s="25">
        <v>664</v>
      </c>
    </row>
    <row r="295" spans="1:5" ht="30" x14ac:dyDescent="0.25">
      <c r="A295" s="7" t="s">
        <v>548</v>
      </c>
      <c r="B295" s="7" t="s">
        <v>460</v>
      </c>
      <c r="C295" s="24" t="s">
        <v>550</v>
      </c>
      <c r="D295" s="24" t="s">
        <v>549</v>
      </c>
      <c r="E295" s="25">
        <v>200000</v>
      </c>
    </row>
    <row r="296" spans="1:5" ht="30" x14ac:dyDescent="0.25">
      <c r="A296" s="7" t="s">
        <v>864</v>
      </c>
      <c r="B296" s="7" t="s">
        <v>819</v>
      </c>
      <c r="C296" s="24" t="s">
        <v>866</v>
      </c>
      <c r="D296" s="24" t="s">
        <v>865</v>
      </c>
      <c r="E296" s="25">
        <v>2500</v>
      </c>
    </row>
    <row r="297" spans="1:5" x14ac:dyDescent="0.25">
      <c r="A297" s="7" t="s">
        <v>290</v>
      </c>
      <c r="B297" s="7" t="s">
        <v>282</v>
      </c>
      <c r="C297" s="24" t="s">
        <v>291</v>
      </c>
      <c r="D297" s="24" t="s">
        <v>70</v>
      </c>
      <c r="E297" s="25">
        <v>10201</v>
      </c>
    </row>
    <row r="298" spans="1:5" x14ac:dyDescent="0.25">
      <c r="A298" s="7" t="s">
        <v>34</v>
      </c>
      <c r="B298" s="7" t="s">
        <v>18</v>
      </c>
      <c r="C298" s="24" t="s">
        <v>35</v>
      </c>
      <c r="D298" s="24" t="s">
        <v>24</v>
      </c>
      <c r="E298" s="25">
        <v>775</v>
      </c>
    </row>
    <row r="299" spans="1:5" x14ac:dyDescent="0.25">
      <c r="A299" s="7" t="s">
        <v>188</v>
      </c>
      <c r="B299" s="7" t="s">
        <v>159</v>
      </c>
      <c r="C299" s="24" t="s">
        <v>35</v>
      </c>
      <c r="D299" s="24" t="s">
        <v>24</v>
      </c>
      <c r="E299" s="25">
        <v>1150</v>
      </c>
    </row>
    <row r="300" spans="1:5" x14ac:dyDescent="0.25">
      <c r="A300" s="7" t="s">
        <v>189</v>
      </c>
      <c r="B300" s="7" t="s">
        <v>159</v>
      </c>
      <c r="C300" s="24" t="s">
        <v>35</v>
      </c>
      <c r="D300" s="24" t="s">
        <v>24</v>
      </c>
      <c r="E300" s="25">
        <v>2025</v>
      </c>
    </row>
    <row r="301" spans="1:5" x14ac:dyDescent="0.25">
      <c r="A301" s="7" t="s">
        <v>209</v>
      </c>
      <c r="B301" s="7" t="s">
        <v>159</v>
      </c>
      <c r="C301" s="24" t="s">
        <v>35</v>
      </c>
      <c r="D301" s="24" t="s">
        <v>24</v>
      </c>
      <c r="E301" s="25">
        <v>2375</v>
      </c>
    </row>
    <row r="302" spans="1:5" x14ac:dyDescent="0.25">
      <c r="A302" s="7" t="s">
        <v>252</v>
      </c>
      <c r="B302" s="7" t="s">
        <v>220</v>
      </c>
      <c r="C302" s="24" t="s">
        <v>35</v>
      </c>
      <c r="D302" s="24" t="s">
        <v>24</v>
      </c>
      <c r="E302" s="25">
        <v>425</v>
      </c>
    </row>
    <row r="303" spans="1:5" x14ac:dyDescent="0.25">
      <c r="A303" s="7" t="s">
        <v>254</v>
      </c>
      <c r="B303" s="7" t="s">
        <v>220</v>
      </c>
      <c r="C303" s="24" t="s">
        <v>35</v>
      </c>
      <c r="D303" s="24" t="s">
        <v>24</v>
      </c>
      <c r="E303" s="25">
        <v>750</v>
      </c>
    </row>
    <row r="304" spans="1:5" x14ac:dyDescent="0.25">
      <c r="A304" s="7" t="s">
        <v>258</v>
      </c>
      <c r="B304" s="7" t="s">
        <v>220</v>
      </c>
      <c r="C304" s="24" t="s">
        <v>35</v>
      </c>
      <c r="D304" s="24" t="s">
        <v>24</v>
      </c>
      <c r="E304" s="25">
        <v>1225</v>
      </c>
    </row>
    <row r="305" spans="1:5" ht="28.7" customHeight="1" x14ac:dyDescent="0.25">
      <c r="A305" s="7" t="s">
        <v>272</v>
      </c>
      <c r="B305" s="7" t="s">
        <v>220</v>
      </c>
      <c r="C305" s="24" t="s">
        <v>35</v>
      </c>
      <c r="D305" s="24" t="s">
        <v>24</v>
      </c>
      <c r="E305" s="25">
        <v>375</v>
      </c>
    </row>
    <row r="306" spans="1:5" x14ac:dyDescent="0.25">
      <c r="A306" s="7" t="s">
        <v>274</v>
      </c>
      <c r="B306" s="7" t="s">
        <v>220</v>
      </c>
      <c r="C306" s="24" t="s">
        <v>35</v>
      </c>
      <c r="D306" s="24" t="s">
        <v>24</v>
      </c>
      <c r="E306" s="25">
        <v>419</v>
      </c>
    </row>
    <row r="307" spans="1:5" x14ac:dyDescent="0.25">
      <c r="A307" s="7" t="s">
        <v>275</v>
      </c>
      <c r="B307" s="7" t="s">
        <v>220</v>
      </c>
      <c r="C307" s="24" t="s">
        <v>35</v>
      </c>
      <c r="D307" s="24" t="s">
        <v>24</v>
      </c>
      <c r="E307" s="25">
        <v>700</v>
      </c>
    </row>
    <row r="308" spans="1:5" x14ac:dyDescent="0.25">
      <c r="A308" s="7" t="s">
        <v>276</v>
      </c>
      <c r="B308" s="7" t="s">
        <v>220</v>
      </c>
      <c r="C308" s="24" t="s">
        <v>35</v>
      </c>
      <c r="D308" s="24" t="s">
        <v>24</v>
      </c>
      <c r="E308" s="25">
        <v>450</v>
      </c>
    </row>
    <row r="309" spans="1:5" x14ac:dyDescent="0.25">
      <c r="A309" s="7" t="s">
        <v>277</v>
      </c>
      <c r="B309" s="7" t="s">
        <v>220</v>
      </c>
      <c r="C309" s="24" t="s">
        <v>35</v>
      </c>
      <c r="D309" s="24" t="s">
        <v>24</v>
      </c>
      <c r="E309" s="25">
        <v>450</v>
      </c>
    </row>
    <row r="310" spans="1:5" x14ac:dyDescent="0.25">
      <c r="A310" s="7" t="s">
        <v>279</v>
      </c>
      <c r="B310" s="7" t="s">
        <v>220</v>
      </c>
      <c r="C310" s="24" t="s">
        <v>35</v>
      </c>
      <c r="D310" s="24" t="s">
        <v>24</v>
      </c>
      <c r="E310" s="25">
        <v>1800</v>
      </c>
    </row>
    <row r="311" spans="1:5" x14ac:dyDescent="0.25">
      <c r="A311" s="7" t="s">
        <v>280</v>
      </c>
      <c r="B311" s="7" t="s">
        <v>220</v>
      </c>
      <c r="C311" s="24" t="s">
        <v>35</v>
      </c>
      <c r="D311" s="24" t="s">
        <v>24</v>
      </c>
      <c r="E311" s="25">
        <v>250</v>
      </c>
    </row>
    <row r="312" spans="1:5" x14ac:dyDescent="0.25">
      <c r="A312" s="7" t="s">
        <v>354</v>
      </c>
      <c r="B312" s="7" t="s">
        <v>282</v>
      </c>
      <c r="C312" s="24" t="s">
        <v>35</v>
      </c>
      <c r="D312" s="24" t="s">
        <v>24</v>
      </c>
      <c r="E312" s="25">
        <v>1000</v>
      </c>
    </row>
    <row r="313" spans="1:5" x14ac:dyDescent="0.25">
      <c r="A313" s="7" t="s">
        <v>810</v>
      </c>
      <c r="B313" s="7" t="s">
        <v>790</v>
      </c>
      <c r="C313" s="24" t="s">
        <v>35</v>
      </c>
      <c r="D313" s="24" t="s">
        <v>24</v>
      </c>
      <c r="E313" s="25">
        <v>300</v>
      </c>
    </row>
    <row r="314" spans="1:5" ht="30" x14ac:dyDescent="0.25">
      <c r="A314" s="7" t="s">
        <v>89</v>
      </c>
      <c r="B314" s="7" t="s">
        <v>42</v>
      </c>
      <c r="C314" s="24" t="s">
        <v>91</v>
      </c>
      <c r="D314" s="24" t="s">
        <v>90</v>
      </c>
      <c r="E314" s="25">
        <v>5000</v>
      </c>
    </row>
    <row r="315" spans="1:5" x14ac:dyDescent="0.25">
      <c r="A315" s="7" t="s">
        <v>369</v>
      </c>
      <c r="B315" s="7" t="s">
        <v>355</v>
      </c>
      <c r="C315" s="24" t="s">
        <v>371</v>
      </c>
      <c r="D315" s="24" t="s">
        <v>370</v>
      </c>
      <c r="E315" s="25">
        <v>15000</v>
      </c>
    </row>
    <row r="316" spans="1:5" ht="45" x14ac:dyDescent="0.25">
      <c r="A316" s="7" t="s">
        <v>292</v>
      </c>
      <c r="B316" s="7" t="s">
        <v>282</v>
      </c>
      <c r="C316" s="24" t="s">
        <v>294</v>
      </c>
      <c r="D316" s="24" t="s">
        <v>293</v>
      </c>
      <c r="E316" s="25">
        <v>97606</v>
      </c>
    </row>
    <row r="317" spans="1:5" ht="30" x14ac:dyDescent="0.25">
      <c r="A317" s="7" t="s">
        <v>526</v>
      </c>
      <c r="B317" s="7" t="s">
        <v>460</v>
      </c>
      <c r="C317" s="24" t="s">
        <v>527</v>
      </c>
      <c r="D317" s="24" t="s">
        <v>21</v>
      </c>
      <c r="E317" s="25">
        <v>81006</v>
      </c>
    </row>
    <row r="318" spans="1:5" x14ac:dyDescent="0.25">
      <c r="A318" s="7" t="s">
        <v>570</v>
      </c>
      <c r="B318" s="7" t="s">
        <v>460</v>
      </c>
      <c r="C318" s="24" t="s">
        <v>571</v>
      </c>
      <c r="D318" s="24" t="s">
        <v>268</v>
      </c>
      <c r="E318" s="25">
        <v>250000</v>
      </c>
    </row>
    <row r="319" spans="1:5" x14ac:dyDescent="0.25">
      <c r="A319" s="7" t="s">
        <v>838</v>
      </c>
      <c r="B319" s="7" t="s">
        <v>819</v>
      </c>
      <c r="C319" s="24" t="s">
        <v>839</v>
      </c>
      <c r="D319" s="24" t="s">
        <v>75</v>
      </c>
      <c r="E319" s="25">
        <v>60000</v>
      </c>
    </row>
    <row r="320" spans="1:5" x14ac:dyDescent="0.25">
      <c r="A320" s="7" t="s">
        <v>329</v>
      </c>
      <c r="B320" s="7" t="s">
        <v>282</v>
      </c>
      <c r="C320" s="24" t="s">
        <v>330</v>
      </c>
      <c r="D320" s="24" t="s">
        <v>8</v>
      </c>
      <c r="E320" s="25">
        <v>81405</v>
      </c>
    </row>
    <row r="321" spans="1:5" ht="30" x14ac:dyDescent="0.25">
      <c r="A321" s="7" t="s">
        <v>92</v>
      </c>
      <c r="B321" s="7" t="s">
        <v>42</v>
      </c>
      <c r="C321" s="24" t="s">
        <v>94</v>
      </c>
      <c r="D321" s="24" t="s">
        <v>93</v>
      </c>
      <c r="E321" s="25">
        <v>2500</v>
      </c>
    </row>
    <row r="322" spans="1:5" x14ac:dyDescent="0.25">
      <c r="A322" s="7" t="s">
        <v>408</v>
      </c>
      <c r="B322" s="7" t="s">
        <v>406</v>
      </c>
      <c r="C322" s="26" t="s">
        <v>410</v>
      </c>
      <c r="D322" s="24" t="s">
        <v>409</v>
      </c>
      <c r="E322" s="25">
        <v>30000</v>
      </c>
    </row>
    <row r="323" spans="1:5" x14ac:dyDescent="0.25">
      <c r="A323" s="7" t="s">
        <v>95</v>
      </c>
      <c r="B323" s="7" t="s">
        <v>42</v>
      </c>
      <c r="C323" s="24" t="s">
        <v>97</v>
      </c>
      <c r="D323" s="24" t="s">
        <v>96</v>
      </c>
      <c r="E323" s="25">
        <v>50000</v>
      </c>
    </row>
    <row r="324" spans="1:5" ht="45" x14ac:dyDescent="0.25">
      <c r="A324" s="7" t="s">
        <v>846</v>
      </c>
      <c r="B324" s="7" t="s">
        <v>819</v>
      </c>
      <c r="C324" s="24" t="s">
        <v>848</v>
      </c>
      <c r="D324" s="24" t="s">
        <v>847</v>
      </c>
      <c r="E324" s="25">
        <v>7500</v>
      </c>
    </row>
    <row r="325" spans="1:5" ht="30" x14ac:dyDescent="0.25">
      <c r="A325" s="7" t="s">
        <v>339</v>
      </c>
      <c r="B325" s="7" t="s">
        <v>282</v>
      </c>
      <c r="C325" s="24" t="s">
        <v>340</v>
      </c>
      <c r="D325" s="24" t="s">
        <v>215</v>
      </c>
      <c r="E325" s="25">
        <v>9900</v>
      </c>
    </row>
    <row r="326" spans="1:5" x14ac:dyDescent="0.25">
      <c r="A326" s="7" t="s">
        <v>372</v>
      </c>
      <c r="B326" s="7" t="s">
        <v>355</v>
      </c>
      <c r="C326" s="24" t="s">
        <v>373</v>
      </c>
      <c r="D326" s="24" t="s">
        <v>78</v>
      </c>
      <c r="E326" s="25">
        <v>18830</v>
      </c>
    </row>
    <row r="327" spans="1:5" x14ac:dyDescent="0.25">
      <c r="A327" s="7" t="s">
        <v>377</v>
      </c>
      <c r="B327" s="7" t="s">
        <v>355</v>
      </c>
      <c r="C327" s="24" t="s">
        <v>379</v>
      </c>
      <c r="D327" s="24" t="s">
        <v>378</v>
      </c>
      <c r="E327" s="25">
        <v>44634</v>
      </c>
    </row>
    <row r="328" spans="1:5" ht="30" x14ac:dyDescent="0.25">
      <c r="A328" s="7" t="s">
        <v>585</v>
      </c>
      <c r="B328" s="7" t="s">
        <v>576</v>
      </c>
      <c r="C328" s="24" t="s">
        <v>586</v>
      </c>
      <c r="D328" s="24" t="s">
        <v>156</v>
      </c>
      <c r="E328" s="25">
        <v>3500</v>
      </c>
    </row>
    <row r="329" spans="1:5" x14ac:dyDescent="0.25">
      <c r="A329" s="7" t="s">
        <v>521</v>
      </c>
      <c r="B329" s="7" t="s">
        <v>460</v>
      </c>
      <c r="C329" s="24" t="s">
        <v>522</v>
      </c>
      <c r="D329" s="24" t="s">
        <v>21</v>
      </c>
      <c r="E329" s="25">
        <v>10500</v>
      </c>
    </row>
    <row r="330" spans="1:5" x14ac:dyDescent="0.25">
      <c r="A330" s="7" t="s">
        <v>621</v>
      </c>
      <c r="B330" s="7" t="s">
        <v>576</v>
      </c>
      <c r="C330" s="24" t="s">
        <v>623</v>
      </c>
      <c r="D330" s="24" t="s">
        <v>622</v>
      </c>
      <c r="E330" s="25">
        <v>50000</v>
      </c>
    </row>
    <row r="331" spans="1:5" ht="30" x14ac:dyDescent="0.25">
      <c r="A331" s="7" t="s">
        <v>217</v>
      </c>
      <c r="B331" s="7" t="s">
        <v>159</v>
      </c>
      <c r="C331" s="24" t="s">
        <v>219</v>
      </c>
      <c r="D331" s="24" t="s">
        <v>218</v>
      </c>
      <c r="E331" s="25">
        <v>54661</v>
      </c>
    </row>
    <row r="332" spans="1:5" x14ac:dyDescent="0.25">
      <c r="A332" s="7" t="s">
        <v>594</v>
      </c>
      <c r="B332" s="7" t="s">
        <v>576</v>
      </c>
      <c r="C332" s="24" t="s">
        <v>596</v>
      </c>
      <c r="D332" s="24" t="s">
        <v>595</v>
      </c>
      <c r="E332" s="25">
        <v>20000</v>
      </c>
    </row>
    <row r="333" spans="1:5" x14ac:dyDescent="0.25">
      <c r="A333" s="7" t="s">
        <v>226</v>
      </c>
      <c r="B333" s="7" t="s">
        <v>220</v>
      </c>
      <c r="C333" s="24" t="s">
        <v>228</v>
      </c>
      <c r="D333" s="24" t="s">
        <v>227</v>
      </c>
      <c r="E333" s="25">
        <v>25000</v>
      </c>
    </row>
    <row r="334" spans="1:5" ht="30" x14ac:dyDescent="0.25">
      <c r="A334" s="7" t="s">
        <v>606</v>
      </c>
      <c r="B334" s="7" t="s">
        <v>576</v>
      </c>
      <c r="C334" s="24" t="s">
        <v>607</v>
      </c>
      <c r="D334" s="24" t="s">
        <v>512</v>
      </c>
      <c r="E334" s="25">
        <v>7260</v>
      </c>
    </row>
    <row r="335" spans="1:5" ht="30" x14ac:dyDescent="0.25">
      <c r="A335" s="7" t="s">
        <v>418</v>
      </c>
      <c r="B335" s="7" t="s">
        <v>406</v>
      </c>
      <c r="C335" s="24" t="s">
        <v>420</v>
      </c>
      <c r="D335" s="24" t="s">
        <v>419</v>
      </c>
      <c r="E335" s="25">
        <v>2500</v>
      </c>
    </row>
    <row r="336" spans="1:5" x14ac:dyDescent="0.25">
      <c r="A336" s="7" t="s">
        <v>759</v>
      </c>
      <c r="B336" s="7" t="s">
        <v>719</v>
      </c>
      <c r="C336" s="24" t="s">
        <v>760</v>
      </c>
      <c r="D336" s="24" t="s">
        <v>353</v>
      </c>
      <c r="E336" s="25">
        <v>100000</v>
      </c>
    </row>
    <row r="337" spans="1:5" x14ac:dyDescent="0.25">
      <c r="A337" s="7" t="s">
        <v>383</v>
      </c>
      <c r="B337" s="7" t="s">
        <v>355</v>
      </c>
      <c r="C337" s="24" t="s">
        <v>385</v>
      </c>
      <c r="D337" s="24" t="s">
        <v>384</v>
      </c>
      <c r="E337" s="25">
        <v>259160</v>
      </c>
    </row>
    <row r="338" spans="1:5" x14ac:dyDescent="0.25">
      <c r="A338" s="7" t="s">
        <v>750</v>
      </c>
      <c r="B338" s="7" t="s">
        <v>719</v>
      </c>
      <c r="C338" s="24" t="s">
        <v>752</v>
      </c>
      <c r="D338" s="24" t="s">
        <v>751</v>
      </c>
      <c r="E338" s="25">
        <v>10000</v>
      </c>
    </row>
    <row r="339" spans="1:5" x14ac:dyDescent="0.25">
      <c r="A339" s="7" t="s">
        <v>106</v>
      </c>
      <c r="B339" s="7" t="s">
        <v>42</v>
      </c>
      <c r="C339" s="24" t="s">
        <v>108</v>
      </c>
      <c r="D339" s="24" t="s">
        <v>107</v>
      </c>
      <c r="E339" s="25">
        <v>2500</v>
      </c>
    </row>
    <row r="340" spans="1:5" x14ac:dyDescent="0.25">
      <c r="A340" s="7" t="s">
        <v>123</v>
      </c>
      <c r="B340" s="7" t="s">
        <v>42</v>
      </c>
      <c r="C340" s="24" t="s">
        <v>125</v>
      </c>
      <c r="D340" s="24" t="s">
        <v>124</v>
      </c>
      <c r="E340" s="25">
        <v>2500</v>
      </c>
    </row>
    <row r="341" spans="1:5" x14ac:dyDescent="0.25">
      <c r="A341" s="7" t="s">
        <v>424</v>
      </c>
      <c r="B341" s="7" t="s">
        <v>406</v>
      </c>
      <c r="C341" s="26" t="s">
        <v>426</v>
      </c>
      <c r="D341" s="24" t="s">
        <v>425</v>
      </c>
      <c r="E341" s="25">
        <v>22440</v>
      </c>
    </row>
    <row r="342" spans="1:5" ht="36" customHeight="1" x14ac:dyDescent="0.25">
      <c r="A342" s="7" t="s">
        <v>111</v>
      </c>
      <c r="B342" s="7" t="s">
        <v>42</v>
      </c>
      <c r="C342" s="24" t="s">
        <v>113</v>
      </c>
      <c r="D342" s="24" t="s">
        <v>112</v>
      </c>
      <c r="E342" s="25">
        <v>42400</v>
      </c>
    </row>
    <row r="343" spans="1:5" x14ac:dyDescent="0.25">
      <c r="A343" s="7" t="s">
        <v>542</v>
      </c>
      <c r="B343" s="7" t="s">
        <v>460</v>
      </c>
      <c r="C343" s="24" t="s">
        <v>543</v>
      </c>
      <c r="D343" s="24" t="s">
        <v>78</v>
      </c>
      <c r="E343" s="25">
        <v>50000</v>
      </c>
    </row>
    <row r="344" spans="1:5" ht="30" x14ac:dyDescent="0.25">
      <c r="A344" s="7" t="s">
        <v>309</v>
      </c>
      <c r="B344" s="7" t="s">
        <v>282</v>
      </c>
      <c r="C344" s="24" t="s">
        <v>311</v>
      </c>
      <c r="D344" s="24" t="s">
        <v>310</v>
      </c>
      <c r="E344" s="25">
        <v>36013</v>
      </c>
    </row>
    <row r="345" spans="1:5" ht="30" x14ac:dyDescent="0.25">
      <c r="A345" s="7" t="s">
        <v>415</v>
      </c>
      <c r="B345" s="7" t="s">
        <v>406</v>
      </c>
      <c r="C345" s="26" t="s">
        <v>417</v>
      </c>
      <c r="D345" s="24" t="s">
        <v>416</v>
      </c>
      <c r="E345" s="25">
        <v>10000</v>
      </c>
    </row>
    <row r="346" spans="1:5" ht="30" x14ac:dyDescent="0.25">
      <c r="A346" s="7" t="s">
        <v>449</v>
      </c>
      <c r="B346" s="7" t="s">
        <v>406</v>
      </c>
      <c r="C346" s="26" t="s">
        <v>450</v>
      </c>
      <c r="D346" s="24" t="s">
        <v>166</v>
      </c>
      <c r="E346" s="25">
        <v>20000</v>
      </c>
    </row>
    <row r="347" spans="1:5" ht="30" x14ac:dyDescent="0.25">
      <c r="A347" s="7" t="s">
        <v>748</v>
      </c>
      <c r="B347" s="7" t="s">
        <v>719</v>
      </c>
      <c r="C347" s="24" t="s">
        <v>749</v>
      </c>
      <c r="D347" s="24" t="s">
        <v>40</v>
      </c>
      <c r="E347" s="25">
        <v>19500</v>
      </c>
    </row>
    <row r="348" spans="1:5" ht="30" x14ac:dyDescent="0.25">
      <c r="A348" s="7" t="s">
        <v>690</v>
      </c>
      <c r="B348" s="7" t="s">
        <v>639</v>
      </c>
      <c r="C348" s="24" t="s">
        <v>692</v>
      </c>
      <c r="D348" s="24" t="s">
        <v>691</v>
      </c>
      <c r="E348" s="25">
        <v>50000</v>
      </c>
    </row>
    <row r="349" spans="1:5" x14ac:dyDescent="0.25">
      <c r="A349" s="7" t="s">
        <v>69</v>
      </c>
      <c r="B349" s="7" t="s">
        <v>42</v>
      </c>
      <c r="C349" s="24" t="s">
        <v>71</v>
      </c>
      <c r="D349" s="24" t="s">
        <v>70</v>
      </c>
      <c r="E349" s="25">
        <v>10201</v>
      </c>
    </row>
    <row r="350" spans="1:5" ht="45" x14ac:dyDescent="0.25">
      <c r="A350" s="7" t="s">
        <v>397</v>
      </c>
      <c r="B350" s="7" t="s">
        <v>355</v>
      </c>
      <c r="C350" s="24" t="s">
        <v>399</v>
      </c>
      <c r="D350" s="24" t="s">
        <v>398</v>
      </c>
      <c r="E350" s="25">
        <v>351984</v>
      </c>
    </row>
    <row r="351" spans="1:5" ht="45" x14ac:dyDescent="0.25">
      <c r="A351" s="7" t="s">
        <v>400</v>
      </c>
      <c r="B351" s="7" t="s">
        <v>355</v>
      </c>
      <c r="C351" s="24" t="s">
        <v>401</v>
      </c>
      <c r="D351" s="24" t="s">
        <v>196</v>
      </c>
      <c r="E351" s="25">
        <v>191150</v>
      </c>
    </row>
    <row r="352" spans="1:5" ht="30" x14ac:dyDescent="0.25">
      <c r="A352" s="7" t="s">
        <v>362</v>
      </c>
      <c r="B352" s="7" t="s">
        <v>355</v>
      </c>
      <c r="C352" s="24" t="s">
        <v>363</v>
      </c>
      <c r="D352" s="24" t="s">
        <v>268</v>
      </c>
      <c r="E352" s="25">
        <v>180000</v>
      </c>
    </row>
    <row r="353" spans="1:5" x14ac:dyDescent="0.25">
      <c r="A353" s="7" t="s">
        <v>114</v>
      </c>
      <c r="B353" s="7" t="s">
        <v>42</v>
      </c>
      <c r="C353" s="24" t="s">
        <v>116</v>
      </c>
      <c r="D353" s="24" t="s">
        <v>115</v>
      </c>
      <c r="E353" s="25">
        <v>6000</v>
      </c>
    </row>
    <row r="354" spans="1:5" ht="30" x14ac:dyDescent="0.25">
      <c r="A354" s="7" t="s">
        <v>126</v>
      </c>
      <c r="B354" s="7" t="s">
        <v>42</v>
      </c>
      <c r="C354" s="24" t="s">
        <v>128</v>
      </c>
      <c r="D354" s="24" t="s">
        <v>127</v>
      </c>
      <c r="E354" s="25">
        <v>25000</v>
      </c>
    </row>
    <row r="355" spans="1:5" x14ac:dyDescent="0.25">
      <c r="A355" s="7" t="s">
        <v>905</v>
      </c>
      <c r="B355" s="7" t="s">
        <v>876</v>
      </c>
      <c r="C355" s="24" t="s">
        <v>907</v>
      </c>
      <c r="D355" s="24" t="s">
        <v>906</v>
      </c>
      <c r="E355" s="25">
        <v>15000</v>
      </c>
    </row>
    <row r="356" spans="1:5" x14ac:dyDescent="0.25">
      <c r="A356" s="7" t="s">
        <v>916</v>
      </c>
      <c r="B356" s="7" t="s">
        <v>876</v>
      </c>
      <c r="C356" s="24" t="s">
        <v>917</v>
      </c>
      <c r="D356" s="24" t="s">
        <v>124</v>
      </c>
      <c r="E356" s="25">
        <v>2500</v>
      </c>
    </row>
    <row r="357" spans="1:5" x14ac:dyDescent="0.25">
      <c r="A357" s="7" t="s">
        <v>913</v>
      </c>
      <c r="B357" s="7" t="s">
        <v>876</v>
      </c>
      <c r="C357" s="24" t="s">
        <v>915</v>
      </c>
      <c r="D357" s="24" t="s">
        <v>914</v>
      </c>
      <c r="E357" s="25">
        <v>50000</v>
      </c>
    </row>
    <row r="358" spans="1:5" ht="30" x14ac:dyDescent="0.25">
      <c r="A358" s="7" t="s">
        <v>900</v>
      </c>
      <c r="B358" s="7" t="s">
        <v>876</v>
      </c>
      <c r="C358" s="24" t="s">
        <v>901</v>
      </c>
      <c r="D358" s="24" t="s">
        <v>93</v>
      </c>
      <c r="E358" s="25">
        <v>2500</v>
      </c>
    </row>
    <row r="359" spans="1:5" x14ac:dyDescent="0.25">
      <c r="A359" s="7" t="s">
        <v>921</v>
      </c>
      <c r="B359" s="7" t="s">
        <v>876</v>
      </c>
      <c r="C359" s="24" t="s">
        <v>922</v>
      </c>
      <c r="D359" s="24" t="s">
        <v>96</v>
      </c>
      <c r="E359" s="25">
        <v>50000</v>
      </c>
    </row>
    <row r="360" spans="1:5" x14ac:dyDescent="0.25">
      <c r="A360" s="7" t="s">
        <v>918</v>
      </c>
      <c r="B360" s="7" t="s">
        <v>876</v>
      </c>
      <c r="C360" s="24" t="s">
        <v>920</v>
      </c>
      <c r="D360" s="24" t="s">
        <v>919</v>
      </c>
      <c r="E360" s="25">
        <v>15000</v>
      </c>
    </row>
    <row r="361" spans="1:5" x14ac:dyDescent="0.25">
      <c r="A361" s="7" t="s">
        <v>454</v>
      </c>
      <c r="B361" s="7" t="s">
        <v>406</v>
      </c>
      <c r="C361" s="26" t="s">
        <v>456</v>
      </c>
      <c r="D361" s="24" t="s">
        <v>455</v>
      </c>
      <c r="E361" s="25">
        <v>550000</v>
      </c>
    </row>
    <row r="362" spans="1:5" ht="30" x14ac:dyDescent="0.25">
      <c r="A362" s="7" t="s">
        <v>117</v>
      </c>
      <c r="B362" s="7" t="s">
        <v>42</v>
      </c>
      <c r="C362" s="24" t="s">
        <v>119</v>
      </c>
      <c r="D362" s="24" t="s">
        <v>118</v>
      </c>
      <c r="E362" s="25">
        <v>25000</v>
      </c>
    </row>
    <row r="363" spans="1:5" ht="30" x14ac:dyDescent="0.25">
      <c r="A363" s="7" t="s">
        <v>911</v>
      </c>
      <c r="B363" s="7" t="s">
        <v>876</v>
      </c>
      <c r="C363" s="24" t="s">
        <v>912</v>
      </c>
      <c r="D363" s="24" t="s">
        <v>96</v>
      </c>
      <c r="E363" s="25">
        <v>9000</v>
      </c>
    </row>
    <row r="364" spans="1:5" ht="30" x14ac:dyDescent="0.25">
      <c r="A364" s="7" t="s">
        <v>673</v>
      </c>
      <c r="B364" s="7" t="s">
        <v>639</v>
      </c>
      <c r="C364" s="24" t="s">
        <v>675</v>
      </c>
      <c r="D364" s="24" t="s">
        <v>674</v>
      </c>
      <c r="E364" s="25">
        <v>57056</v>
      </c>
    </row>
    <row r="365" spans="1:5" ht="30" x14ac:dyDescent="0.25">
      <c r="A365" s="7" t="s">
        <v>670</v>
      </c>
      <c r="B365" s="7" t="s">
        <v>639</v>
      </c>
      <c r="C365" s="24" t="s">
        <v>672</v>
      </c>
      <c r="D365" s="24" t="s">
        <v>671</v>
      </c>
      <c r="E365" s="25">
        <v>112568</v>
      </c>
    </row>
    <row r="366" spans="1:5" x14ac:dyDescent="0.25">
      <c r="A366" s="7" t="s">
        <v>388</v>
      </c>
      <c r="B366" s="7" t="s">
        <v>355</v>
      </c>
      <c r="C366" s="24" t="s">
        <v>390</v>
      </c>
      <c r="D366" s="24" t="s">
        <v>389</v>
      </c>
      <c r="E366" s="25">
        <v>50000</v>
      </c>
    </row>
    <row r="367" spans="1:5" ht="30" x14ac:dyDescent="0.25">
      <c r="A367" s="7" t="s">
        <v>261</v>
      </c>
      <c r="B367" s="7" t="s">
        <v>220</v>
      </c>
      <c r="C367" s="24" t="s">
        <v>263</v>
      </c>
      <c r="D367" s="24" t="s">
        <v>262</v>
      </c>
      <c r="E367" s="25">
        <v>50000</v>
      </c>
    </row>
    <row r="368" spans="1:5" x14ac:dyDescent="0.25">
      <c r="A368" s="7">
        <v>20035559</v>
      </c>
      <c r="B368" s="7" t="s">
        <v>220</v>
      </c>
      <c r="C368" s="24" t="s">
        <v>221</v>
      </c>
      <c r="D368" s="24" t="s">
        <v>40</v>
      </c>
      <c r="E368" s="25">
        <v>40000</v>
      </c>
    </row>
    <row r="369" spans="1:5" ht="30" x14ac:dyDescent="0.25">
      <c r="A369" s="7" t="s">
        <v>642</v>
      </c>
      <c r="B369" s="7" t="s">
        <v>639</v>
      </c>
      <c r="C369" s="24" t="s">
        <v>643</v>
      </c>
      <c r="D369" s="24" t="s">
        <v>196</v>
      </c>
      <c r="E369" s="25">
        <v>85424</v>
      </c>
    </row>
    <row r="370" spans="1:5" ht="30" x14ac:dyDescent="0.25">
      <c r="A370" s="7" t="s">
        <v>644</v>
      </c>
      <c r="B370" s="7" t="s">
        <v>639</v>
      </c>
      <c r="C370" s="24" t="s">
        <v>643</v>
      </c>
      <c r="D370" s="24" t="s">
        <v>78</v>
      </c>
      <c r="E370" s="25">
        <v>100000</v>
      </c>
    </row>
    <row r="371" spans="1:5" ht="30" x14ac:dyDescent="0.25">
      <c r="A371" s="7" t="s">
        <v>679</v>
      </c>
      <c r="B371" s="7" t="s">
        <v>639</v>
      </c>
      <c r="C371" s="24" t="s">
        <v>681</v>
      </c>
      <c r="D371" s="24" t="s">
        <v>680</v>
      </c>
      <c r="E371" s="25">
        <v>23874</v>
      </c>
    </row>
    <row r="372" spans="1:5" ht="30" x14ac:dyDescent="0.25">
      <c r="A372" s="7" t="s">
        <v>206</v>
      </c>
      <c r="B372" s="7" t="s">
        <v>159</v>
      </c>
      <c r="C372" s="24" t="s">
        <v>207</v>
      </c>
      <c r="D372" s="24" t="s">
        <v>75</v>
      </c>
      <c r="E372" s="25">
        <v>7500</v>
      </c>
    </row>
    <row r="373" spans="1:5" x14ac:dyDescent="0.25">
      <c r="A373" s="7" t="s">
        <v>421</v>
      </c>
      <c r="B373" s="7" t="s">
        <v>406</v>
      </c>
      <c r="C373" s="26" t="s">
        <v>423</v>
      </c>
      <c r="D373" s="24" t="s">
        <v>422</v>
      </c>
      <c r="E373" s="25">
        <v>3450</v>
      </c>
    </row>
    <row r="374" spans="1:5" x14ac:dyDescent="0.25">
      <c r="A374" s="7" t="s">
        <v>129</v>
      </c>
      <c r="B374" s="7" t="s">
        <v>42</v>
      </c>
      <c r="C374" s="24" t="s">
        <v>131</v>
      </c>
      <c r="D374" s="24" t="s">
        <v>130</v>
      </c>
      <c r="E374" s="25">
        <v>7500</v>
      </c>
    </row>
    <row r="375" spans="1:5" ht="30" x14ac:dyDescent="0.25">
      <c r="A375" s="7" t="s">
        <v>582</v>
      </c>
      <c r="B375" s="7" t="s">
        <v>576</v>
      </c>
      <c r="C375" s="24" t="s">
        <v>584</v>
      </c>
      <c r="D375" s="24" t="s">
        <v>583</v>
      </c>
      <c r="E375" s="25">
        <v>95545</v>
      </c>
    </row>
    <row r="376" spans="1:5" ht="30" x14ac:dyDescent="0.25">
      <c r="A376" s="7" t="s">
        <v>446</v>
      </c>
      <c r="B376" s="7" t="s">
        <v>406</v>
      </c>
      <c r="C376" s="26" t="s">
        <v>448</v>
      </c>
      <c r="D376" s="24" t="s">
        <v>447</v>
      </c>
      <c r="E376" s="25">
        <v>46534</v>
      </c>
    </row>
    <row r="377" spans="1:5" x14ac:dyDescent="0.25">
      <c r="A377" s="7" t="s">
        <v>519</v>
      </c>
      <c r="B377" s="7" t="s">
        <v>460</v>
      </c>
      <c r="C377" s="24" t="s">
        <v>520</v>
      </c>
      <c r="D377" s="24" t="s">
        <v>21</v>
      </c>
      <c r="E377" s="25">
        <v>8209</v>
      </c>
    </row>
    <row r="378" spans="1:5" x14ac:dyDescent="0.25">
      <c r="A378" s="7" t="s">
        <v>229</v>
      </c>
      <c r="B378" s="7" t="s">
        <v>220</v>
      </c>
      <c r="C378" s="24" t="s">
        <v>231</v>
      </c>
      <c r="D378" s="24" t="s">
        <v>230</v>
      </c>
      <c r="E378" s="25">
        <v>40000</v>
      </c>
    </row>
    <row r="379" spans="1:5" x14ac:dyDescent="0.25">
      <c r="A379" s="7" t="s">
        <v>908</v>
      </c>
      <c r="B379" s="7" t="s">
        <v>876</v>
      </c>
      <c r="C379" s="24" t="s">
        <v>910</v>
      </c>
      <c r="D379" s="24" t="s">
        <v>909</v>
      </c>
      <c r="E379" s="25">
        <v>25000</v>
      </c>
    </row>
    <row r="380" spans="1:5" ht="30" x14ac:dyDescent="0.25">
      <c r="A380" s="7" t="s">
        <v>802</v>
      </c>
      <c r="B380" s="7" t="s">
        <v>790</v>
      </c>
      <c r="C380" s="24" t="s">
        <v>803</v>
      </c>
      <c r="D380" s="24" t="s">
        <v>43</v>
      </c>
      <c r="E380" s="25">
        <v>4740</v>
      </c>
    </row>
    <row r="381" spans="1:5" ht="30" x14ac:dyDescent="0.25">
      <c r="A381" s="7" t="s">
        <v>869</v>
      </c>
      <c r="B381" s="7" t="s">
        <v>819</v>
      </c>
      <c r="C381" s="24" t="s">
        <v>871</v>
      </c>
      <c r="D381" s="24" t="s">
        <v>870</v>
      </c>
      <c r="E381" s="25">
        <v>60000</v>
      </c>
    </row>
    <row r="382" spans="1:5" ht="30" x14ac:dyDescent="0.25">
      <c r="A382" s="7" t="s">
        <v>345</v>
      </c>
      <c r="B382" s="7" t="s">
        <v>282</v>
      </c>
      <c r="C382" s="24" t="s">
        <v>346</v>
      </c>
      <c r="D382" s="24" t="s">
        <v>78</v>
      </c>
      <c r="E382" s="25">
        <v>365438</v>
      </c>
    </row>
    <row r="383" spans="1:5" ht="30" x14ac:dyDescent="0.25">
      <c r="A383" s="7" t="s">
        <v>753</v>
      </c>
      <c r="B383" s="7" t="s">
        <v>719</v>
      </c>
      <c r="C383" s="24" t="s">
        <v>754</v>
      </c>
      <c r="D383" s="24" t="s">
        <v>677</v>
      </c>
      <c r="E383" s="25">
        <v>29400</v>
      </c>
    </row>
    <row r="384" spans="1:5" ht="30" x14ac:dyDescent="0.25">
      <c r="A384" s="7" t="s">
        <v>834</v>
      </c>
      <c r="B384" s="7" t="s">
        <v>819</v>
      </c>
      <c r="C384" s="24" t="s">
        <v>835</v>
      </c>
      <c r="D384" s="24" t="s">
        <v>318</v>
      </c>
      <c r="E384" s="25">
        <v>7500</v>
      </c>
    </row>
    <row r="385" spans="1:5" x14ac:dyDescent="0.25">
      <c r="A385" s="7" t="s">
        <v>872</v>
      </c>
      <c r="B385" s="7" t="s">
        <v>819</v>
      </c>
      <c r="C385" s="24" t="s">
        <v>874</v>
      </c>
      <c r="D385" s="24" t="s">
        <v>873</v>
      </c>
      <c r="E385" s="25">
        <v>5010</v>
      </c>
    </row>
    <row r="386" spans="1:5" x14ac:dyDescent="0.25">
      <c r="A386" s="7" t="s">
        <v>301</v>
      </c>
      <c r="B386" s="7" t="s">
        <v>282</v>
      </c>
      <c r="C386" s="24" t="s">
        <v>302</v>
      </c>
      <c r="D386" s="24" t="s">
        <v>96</v>
      </c>
      <c r="E386" s="25">
        <v>12509</v>
      </c>
    </row>
    <row r="387" spans="1:5" ht="30" x14ac:dyDescent="0.25">
      <c r="A387" s="7" t="s">
        <v>557</v>
      </c>
      <c r="B387" s="7" t="s">
        <v>460</v>
      </c>
      <c r="C387" s="24" t="s">
        <v>559</v>
      </c>
      <c r="D387" s="24" t="s">
        <v>558</v>
      </c>
      <c r="E387" s="25">
        <v>81593</v>
      </c>
    </row>
    <row r="388" spans="1:5" ht="30" x14ac:dyDescent="0.25">
      <c r="A388" s="7" t="s">
        <v>554</v>
      </c>
      <c r="B388" s="7" t="s">
        <v>460</v>
      </c>
      <c r="C388" s="24" t="s">
        <v>556</v>
      </c>
      <c r="D388" s="24" t="s">
        <v>555</v>
      </c>
      <c r="E388" s="25">
        <v>148734</v>
      </c>
    </row>
    <row r="389" spans="1:5" ht="30" x14ac:dyDescent="0.25">
      <c r="A389" s="7" t="s">
        <v>560</v>
      </c>
      <c r="B389" s="7" t="s">
        <v>460</v>
      </c>
      <c r="C389" s="24" t="s">
        <v>562</v>
      </c>
      <c r="D389" s="24" t="s">
        <v>561</v>
      </c>
      <c r="E389" s="25">
        <v>138694</v>
      </c>
    </row>
    <row r="390" spans="1:5" ht="30" x14ac:dyDescent="0.25">
      <c r="A390" s="7" t="s">
        <v>563</v>
      </c>
      <c r="B390" s="7" t="s">
        <v>460</v>
      </c>
      <c r="C390" s="24" t="s">
        <v>565</v>
      </c>
      <c r="D390" s="24" t="s">
        <v>564</v>
      </c>
      <c r="E390" s="25">
        <v>278877</v>
      </c>
    </row>
    <row r="391" spans="1:5" ht="30" x14ac:dyDescent="0.25">
      <c r="A391" s="7" t="s">
        <v>716</v>
      </c>
      <c r="B391" s="7" t="s">
        <v>639</v>
      </c>
      <c r="C391" s="24" t="s">
        <v>717</v>
      </c>
      <c r="D391" s="24" t="s">
        <v>558</v>
      </c>
      <c r="E391" s="25">
        <v>98466</v>
      </c>
    </row>
    <row r="392" spans="1:5" ht="30" x14ac:dyDescent="0.25">
      <c r="A392" s="7">
        <v>20037521</v>
      </c>
      <c r="B392" s="7" t="s">
        <v>282</v>
      </c>
      <c r="C392" s="24" t="s">
        <v>284</v>
      </c>
      <c r="D392" s="24" t="s">
        <v>283</v>
      </c>
      <c r="E392" s="25">
        <v>25399</v>
      </c>
    </row>
    <row r="393" spans="1:5" x14ac:dyDescent="0.25">
      <c r="A393" s="7" t="s">
        <v>295</v>
      </c>
      <c r="B393" s="7" t="s">
        <v>282</v>
      </c>
      <c r="C393" s="24" t="s">
        <v>297</v>
      </c>
      <c r="D393" s="24" t="s">
        <v>296</v>
      </c>
      <c r="E393" s="25">
        <v>25557</v>
      </c>
    </row>
    <row r="394" spans="1:5" x14ac:dyDescent="0.25">
      <c r="A394" s="7" t="s">
        <v>551</v>
      </c>
      <c r="B394" s="7" t="s">
        <v>460</v>
      </c>
      <c r="C394" s="24" t="s">
        <v>553</v>
      </c>
      <c r="D394" s="24" t="s">
        <v>552</v>
      </c>
      <c r="E394" s="25">
        <v>356643</v>
      </c>
    </row>
    <row r="395" spans="1:5" x14ac:dyDescent="0.25">
      <c r="A395" s="7" t="s">
        <v>840</v>
      </c>
      <c r="B395" s="7" t="s">
        <v>819</v>
      </c>
      <c r="C395" s="24" t="s">
        <v>841</v>
      </c>
      <c r="D395" s="24" t="s">
        <v>11</v>
      </c>
      <c r="E395" s="25">
        <v>17860</v>
      </c>
    </row>
    <row r="396" spans="1:5" x14ac:dyDescent="0.25">
      <c r="A396" s="7" t="s">
        <v>544</v>
      </c>
      <c r="B396" s="7" t="s">
        <v>460</v>
      </c>
      <c r="C396" s="24" t="s">
        <v>545</v>
      </c>
      <c r="D396" s="24" t="s">
        <v>351</v>
      </c>
      <c r="E396" s="25">
        <v>360620</v>
      </c>
    </row>
    <row r="397" spans="1:5" x14ac:dyDescent="0.25">
      <c r="A397" s="7" t="s">
        <v>612</v>
      </c>
      <c r="B397" s="7" t="s">
        <v>576</v>
      </c>
      <c r="C397" s="24" t="s">
        <v>614</v>
      </c>
      <c r="D397" s="24" t="s">
        <v>613</v>
      </c>
      <c r="E397" s="25">
        <v>2750</v>
      </c>
    </row>
    <row r="398" spans="1:5" ht="30" x14ac:dyDescent="0.25">
      <c r="A398" s="7" t="s">
        <v>165</v>
      </c>
      <c r="B398" s="7" t="s">
        <v>159</v>
      </c>
      <c r="C398" s="24" t="s">
        <v>167</v>
      </c>
      <c r="D398" s="24" t="s">
        <v>166</v>
      </c>
      <c r="E398" s="25">
        <v>3000</v>
      </c>
    </row>
    <row r="399" spans="1:5" x14ac:dyDescent="0.25">
      <c r="A399" s="7" t="s">
        <v>604</v>
      </c>
      <c r="B399" s="7" t="s">
        <v>576</v>
      </c>
      <c r="C399" s="24" t="s">
        <v>605</v>
      </c>
      <c r="D399" s="24" t="s">
        <v>11</v>
      </c>
      <c r="E399" s="25">
        <v>109411</v>
      </c>
    </row>
    <row r="400" spans="1:5" x14ac:dyDescent="0.25">
      <c r="A400" s="7" t="s">
        <v>746</v>
      </c>
      <c r="B400" s="7" t="s">
        <v>719</v>
      </c>
      <c r="C400" s="24" t="s">
        <v>747</v>
      </c>
      <c r="D400" s="24" t="s">
        <v>552</v>
      </c>
      <c r="E400" s="25">
        <v>120000</v>
      </c>
    </row>
    <row r="401" spans="1:5" ht="30" x14ac:dyDescent="0.25">
      <c r="A401" s="7" t="s">
        <v>288</v>
      </c>
      <c r="B401" s="7" t="s">
        <v>282</v>
      </c>
      <c r="C401" s="24" t="s">
        <v>289</v>
      </c>
      <c r="D401" s="24" t="s">
        <v>215</v>
      </c>
      <c r="E401" s="25">
        <v>443000</v>
      </c>
    </row>
    <row r="402" spans="1:5" x14ac:dyDescent="0.25">
      <c r="A402" s="7" t="s">
        <v>168</v>
      </c>
      <c r="B402" s="7" t="s">
        <v>159</v>
      </c>
      <c r="C402" s="24" t="s">
        <v>170</v>
      </c>
      <c r="D402" s="24" t="s">
        <v>169</v>
      </c>
      <c r="E402" s="25">
        <v>22500</v>
      </c>
    </row>
    <row r="403" spans="1:5" ht="30" x14ac:dyDescent="0.25">
      <c r="A403" s="7" t="s">
        <v>28</v>
      </c>
      <c r="B403" s="7" t="s">
        <v>18</v>
      </c>
      <c r="C403" s="24" t="s">
        <v>30</v>
      </c>
      <c r="D403" s="24" t="s">
        <v>29</v>
      </c>
      <c r="E403" s="25">
        <v>320000</v>
      </c>
    </row>
    <row r="404" spans="1:5" x14ac:dyDescent="0.25">
      <c r="A404" s="7" t="s">
        <v>575</v>
      </c>
      <c r="B404" s="7" t="s">
        <v>576</v>
      </c>
      <c r="C404" s="24" t="s">
        <v>578</v>
      </c>
      <c r="D404" s="24" t="s">
        <v>577</v>
      </c>
      <c r="E404" s="25">
        <v>7631</v>
      </c>
    </row>
    <row r="405" spans="1:5" x14ac:dyDescent="0.25">
      <c r="A405" s="7" t="s">
        <v>867</v>
      </c>
      <c r="B405" s="7" t="s">
        <v>819</v>
      </c>
      <c r="C405" s="24" t="s">
        <v>868</v>
      </c>
      <c r="D405" s="24" t="s">
        <v>865</v>
      </c>
      <c r="E405" s="25">
        <v>20000</v>
      </c>
    </row>
    <row r="406" spans="1:5" x14ac:dyDescent="0.25">
      <c r="A406" s="7" t="s">
        <v>572</v>
      </c>
      <c r="B406" s="7" t="s">
        <v>460</v>
      </c>
      <c r="C406" s="24" t="s">
        <v>574</v>
      </c>
      <c r="D406" s="24" t="s">
        <v>573</v>
      </c>
      <c r="E406" s="25">
        <v>30000</v>
      </c>
    </row>
    <row r="407" spans="1:5" x14ac:dyDescent="0.25">
      <c r="A407" s="7">
        <v>20005331</v>
      </c>
      <c r="B407" s="7" t="s">
        <v>355</v>
      </c>
      <c r="C407" s="24" t="s">
        <v>358</v>
      </c>
      <c r="D407" s="24" t="s">
        <v>357</v>
      </c>
      <c r="E407" s="25">
        <v>48898</v>
      </c>
    </row>
    <row r="408" spans="1:5" x14ac:dyDescent="0.25">
      <c r="A408" s="7" t="s">
        <v>546</v>
      </c>
      <c r="B408" s="7" t="s">
        <v>460</v>
      </c>
      <c r="C408" s="24" t="s">
        <v>547</v>
      </c>
      <c r="D408" s="24" t="s">
        <v>351</v>
      </c>
      <c r="E408" s="25">
        <v>481311</v>
      </c>
    </row>
    <row r="409" spans="1:5" x14ac:dyDescent="0.25">
      <c r="A409" s="7">
        <v>20005399</v>
      </c>
      <c r="B409" s="7" t="s">
        <v>355</v>
      </c>
      <c r="C409" s="24" t="s">
        <v>361</v>
      </c>
      <c r="D409" s="24" t="s">
        <v>360</v>
      </c>
      <c r="E409" s="25">
        <v>50000</v>
      </c>
    </row>
    <row r="410" spans="1:5" x14ac:dyDescent="0.25">
      <c r="A410" s="7" t="s">
        <v>391</v>
      </c>
      <c r="B410" s="7" t="s">
        <v>355</v>
      </c>
      <c r="C410" s="24" t="s">
        <v>393</v>
      </c>
      <c r="D410" s="24" t="s">
        <v>392</v>
      </c>
      <c r="E410" s="25">
        <v>35000</v>
      </c>
    </row>
    <row r="411" spans="1:5" x14ac:dyDescent="0.25">
      <c r="A411" s="7" t="s">
        <v>109</v>
      </c>
      <c r="B411" s="7" t="s">
        <v>42</v>
      </c>
      <c r="C411" s="24" t="s">
        <v>110</v>
      </c>
      <c r="D411" s="24" t="s">
        <v>78</v>
      </c>
      <c r="E411" s="25">
        <v>113070</v>
      </c>
    </row>
    <row r="412" spans="1:5" x14ac:dyDescent="0.25">
      <c r="A412" s="7" t="s">
        <v>686</v>
      </c>
      <c r="B412" s="7" t="s">
        <v>639</v>
      </c>
      <c r="C412" s="24" t="s">
        <v>687</v>
      </c>
      <c r="D412" s="24" t="s">
        <v>196</v>
      </c>
      <c r="E412" s="25">
        <v>100000</v>
      </c>
    </row>
    <row r="413" spans="1:5" ht="30" x14ac:dyDescent="0.25">
      <c r="A413" s="7" t="s">
        <v>380</v>
      </c>
      <c r="B413" s="7" t="s">
        <v>355</v>
      </c>
      <c r="C413" s="24" t="s">
        <v>382</v>
      </c>
      <c r="D413" s="24" t="s">
        <v>381</v>
      </c>
      <c r="E413" s="25">
        <v>49472</v>
      </c>
    </row>
    <row r="414" spans="1:5" ht="30" x14ac:dyDescent="0.25">
      <c r="A414" s="7" t="s">
        <v>804</v>
      </c>
      <c r="B414" s="7" t="s">
        <v>790</v>
      </c>
      <c r="C414" s="24" t="s">
        <v>806</v>
      </c>
      <c r="D414" s="24" t="s">
        <v>805</v>
      </c>
      <c r="E414" s="25">
        <v>178810</v>
      </c>
    </row>
    <row r="415" spans="1:5" x14ac:dyDescent="0.25">
      <c r="A415" s="7" t="s">
        <v>844</v>
      </c>
      <c r="B415" s="7" t="s">
        <v>819</v>
      </c>
      <c r="C415" s="24" t="s">
        <v>845</v>
      </c>
      <c r="D415" s="24" t="s">
        <v>21</v>
      </c>
      <c r="E415" s="25">
        <v>10514</v>
      </c>
    </row>
    <row r="416" spans="1:5" ht="30" x14ac:dyDescent="0.25">
      <c r="A416" s="7" t="s">
        <v>516</v>
      </c>
      <c r="B416" s="7" t="s">
        <v>460</v>
      </c>
      <c r="C416" s="24" t="s">
        <v>518</v>
      </c>
      <c r="D416" s="24" t="s">
        <v>517</v>
      </c>
      <c r="E416" s="25">
        <v>49122</v>
      </c>
    </row>
    <row r="417" spans="1:5" ht="30" x14ac:dyDescent="0.25">
      <c r="A417" s="7" t="s">
        <v>77</v>
      </c>
      <c r="B417" s="7" t="s">
        <v>42</v>
      </c>
      <c r="C417" s="24" t="s">
        <v>79</v>
      </c>
      <c r="D417" s="24" t="s">
        <v>78</v>
      </c>
      <c r="E417" s="25">
        <v>5000</v>
      </c>
    </row>
    <row r="418" spans="1:5" x14ac:dyDescent="0.25">
      <c r="A418" s="7">
        <v>20005354</v>
      </c>
      <c r="B418" s="7" t="s">
        <v>355</v>
      </c>
      <c r="C418" s="24" t="s">
        <v>359</v>
      </c>
      <c r="D418" s="24" t="s">
        <v>227</v>
      </c>
      <c r="E418" s="25">
        <v>50000</v>
      </c>
    </row>
    <row r="419" spans="1:5" x14ac:dyDescent="0.25">
      <c r="A419" s="7" t="s">
        <v>769</v>
      </c>
      <c r="B419" s="7" t="s">
        <v>719</v>
      </c>
      <c r="C419" s="24" t="s">
        <v>770</v>
      </c>
      <c r="D419" s="24" t="s">
        <v>196</v>
      </c>
      <c r="E419" s="25">
        <v>250000</v>
      </c>
    </row>
    <row r="420" spans="1:5" ht="30" x14ac:dyDescent="0.25">
      <c r="A420" s="7" t="s">
        <v>195</v>
      </c>
      <c r="B420" s="7" t="s">
        <v>159</v>
      </c>
      <c r="C420" s="24" t="s">
        <v>197</v>
      </c>
      <c r="D420" s="24" t="s">
        <v>196</v>
      </c>
      <c r="E420" s="25">
        <v>100000</v>
      </c>
    </row>
    <row r="421" spans="1:5" x14ac:dyDescent="0.25">
      <c r="A421" s="7" t="s">
        <v>343</v>
      </c>
      <c r="B421" s="7" t="s">
        <v>282</v>
      </c>
      <c r="C421" s="24" t="s">
        <v>344</v>
      </c>
      <c r="D421" s="24" t="s">
        <v>29</v>
      </c>
      <c r="E421" s="25">
        <v>186820</v>
      </c>
    </row>
    <row r="422" spans="1:5" x14ac:dyDescent="0.25">
      <c r="A422" s="7" t="s">
        <v>842</v>
      </c>
      <c r="B422" s="7" t="s">
        <v>819</v>
      </c>
      <c r="C422" s="24" t="s">
        <v>843</v>
      </c>
      <c r="D422" s="24" t="s">
        <v>11</v>
      </c>
      <c r="E422" s="25">
        <v>40154</v>
      </c>
    </row>
    <row r="423" spans="1:5" ht="30" x14ac:dyDescent="0.25">
      <c r="A423" s="7" t="s">
        <v>315</v>
      </c>
      <c r="B423" s="7" t="s">
        <v>282</v>
      </c>
      <c r="C423" s="24" t="s">
        <v>316</v>
      </c>
      <c r="D423" s="24" t="s">
        <v>67</v>
      </c>
      <c r="E423" s="25">
        <v>75000</v>
      </c>
    </row>
    <row r="424" spans="1:5" x14ac:dyDescent="0.25">
      <c r="A424" s="7" t="s">
        <v>818</v>
      </c>
      <c r="B424" s="7" t="s">
        <v>819</v>
      </c>
      <c r="C424" s="24" t="s">
        <v>821</v>
      </c>
      <c r="D424" s="24" t="s">
        <v>820</v>
      </c>
      <c r="E424" s="25">
        <v>20000</v>
      </c>
    </row>
    <row r="425" spans="1:5" x14ac:dyDescent="0.25">
      <c r="A425" s="7" t="s">
        <v>320</v>
      </c>
      <c r="B425" s="7" t="s">
        <v>282</v>
      </c>
      <c r="C425" s="24" t="s">
        <v>322</v>
      </c>
      <c r="D425" s="24" t="s">
        <v>321</v>
      </c>
      <c r="E425" s="25">
        <v>63609</v>
      </c>
    </row>
    <row r="426" spans="1:5" x14ac:dyDescent="0.25">
      <c r="A426" s="7" t="s">
        <v>513</v>
      </c>
      <c r="B426" s="7" t="s">
        <v>460</v>
      </c>
      <c r="C426" s="24" t="s">
        <v>515</v>
      </c>
      <c r="D426" s="24" t="s">
        <v>514</v>
      </c>
      <c r="E426" s="25">
        <v>29750</v>
      </c>
    </row>
    <row r="427" spans="1:5" x14ac:dyDescent="0.25">
      <c r="A427" s="7" t="s">
        <v>624</v>
      </c>
      <c r="B427" s="7" t="s">
        <v>576</v>
      </c>
      <c r="C427" s="24" t="s">
        <v>626</v>
      </c>
      <c r="D427" s="24" t="s">
        <v>625</v>
      </c>
      <c r="E427" s="25">
        <v>13823</v>
      </c>
    </row>
    <row r="428" spans="1:5" ht="30" x14ac:dyDescent="0.25">
      <c r="A428" s="7" t="s">
        <v>693</v>
      </c>
      <c r="B428" s="7" t="s">
        <v>639</v>
      </c>
      <c r="C428" s="24" t="s">
        <v>694</v>
      </c>
      <c r="D428" s="24" t="s">
        <v>458</v>
      </c>
      <c r="E428" s="25">
        <v>30000</v>
      </c>
    </row>
    <row r="429" spans="1:5" ht="45" x14ac:dyDescent="0.25">
      <c r="A429" s="7" t="s">
        <v>162</v>
      </c>
      <c r="B429" s="7" t="s">
        <v>159</v>
      </c>
      <c r="C429" s="24" t="s">
        <v>164</v>
      </c>
      <c r="D429" s="24" t="s">
        <v>163</v>
      </c>
      <c r="E429" s="25">
        <v>91000</v>
      </c>
    </row>
    <row r="430" spans="1:5" ht="30" x14ac:dyDescent="0.25">
      <c r="A430" s="7" t="s">
        <v>341</v>
      </c>
      <c r="B430" s="7" t="s">
        <v>282</v>
      </c>
      <c r="C430" s="24" t="s">
        <v>342</v>
      </c>
      <c r="D430" s="24" t="s">
        <v>242</v>
      </c>
      <c r="E430" s="25">
        <v>11575</v>
      </c>
    </row>
    <row r="431" spans="1:5" x14ac:dyDescent="0.25">
      <c r="A431"/>
      <c r="B431"/>
      <c r="C431"/>
      <c r="D431">
        <f>COUNT(E2:E430)</f>
        <v>429</v>
      </c>
      <c r="E431" s="32">
        <f>SUM(E2:E430)</f>
        <v>53861890</v>
      </c>
    </row>
    <row r="432" spans="1:5" x14ac:dyDescent="0.25">
      <c r="A432"/>
      <c r="B432"/>
      <c r="C432"/>
      <c r="D432"/>
      <c r="E432"/>
    </row>
    <row r="433" spans="1:5" x14ac:dyDescent="0.25">
      <c r="A433"/>
      <c r="B433"/>
      <c r="C433"/>
      <c r="D433"/>
      <c r="E433"/>
    </row>
    <row r="434" spans="1:5" x14ac:dyDescent="0.25">
      <c r="A434"/>
      <c r="B434"/>
      <c r="C434"/>
      <c r="D434"/>
      <c r="E434"/>
    </row>
    <row r="435" spans="1:5" x14ac:dyDescent="0.25">
      <c r="A435"/>
      <c r="B435"/>
      <c r="C435"/>
      <c r="D435"/>
      <c r="E435"/>
    </row>
    <row r="436" spans="1:5" x14ac:dyDescent="0.25">
      <c r="A436"/>
      <c r="B436"/>
      <c r="C436"/>
      <c r="D436"/>
      <c r="E436"/>
    </row>
    <row r="437" spans="1:5" x14ac:dyDescent="0.25">
      <c r="A437"/>
      <c r="B437"/>
      <c r="C437"/>
      <c r="D437"/>
      <c r="E437"/>
    </row>
    <row r="438" spans="1:5" x14ac:dyDescent="0.25">
      <c r="A438"/>
      <c r="B438"/>
      <c r="C438"/>
      <c r="D438"/>
      <c r="E438"/>
    </row>
    <row r="439" spans="1:5" x14ac:dyDescent="0.25">
      <c r="A439"/>
      <c r="B439"/>
      <c r="C439"/>
      <c r="D439"/>
      <c r="E439"/>
    </row>
    <row r="440" spans="1:5" x14ac:dyDescent="0.25">
      <c r="A440"/>
      <c r="B440"/>
      <c r="C440"/>
      <c r="D440"/>
      <c r="E440"/>
    </row>
    <row r="441" spans="1:5" x14ac:dyDescent="0.25">
      <c r="A441"/>
      <c r="B441"/>
      <c r="C441"/>
      <c r="D441"/>
      <c r="E441"/>
    </row>
    <row r="442" spans="1:5" x14ac:dyDescent="0.25">
      <c r="A442"/>
      <c r="B442"/>
      <c r="C442"/>
      <c r="D442"/>
      <c r="E442"/>
    </row>
    <row r="443" spans="1:5" x14ac:dyDescent="0.25">
      <c r="A443"/>
      <c r="B443"/>
      <c r="C443"/>
      <c r="D443"/>
      <c r="E443"/>
    </row>
    <row r="444" spans="1:5" x14ac:dyDescent="0.25">
      <c r="A444"/>
      <c r="B444"/>
      <c r="C444"/>
      <c r="D444"/>
      <c r="E444"/>
    </row>
    <row r="445" spans="1:5" x14ac:dyDescent="0.25">
      <c r="A445"/>
      <c r="B445"/>
      <c r="C445"/>
      <c r="D445"/>
      <c r="E445"/>
    </row>
    <row r="446" spans="1:5" x14ac:dyDescent="0.25">
      <c r="A446"/>
      <c r="B446"/>
      <c r="C446"/>
      <c r="D446"/>
      <c r="E446"/>
    </row>
    <row r="447" spans="1:5" x14ac:dyDescent="0.25">
      <c r="A447"/>
      <c r="B447"/>
      <c r="C447"/>
      <c r="D447"/>
      <c r="E447"/>
    </row>
    <row r="448" spans="1:5" x14ac:dyDescent="0.25">
      <c r="A448"/>
      <c r="B448"/>
      <c r="C448"/>
      <c r="D448"/>
      <c r="E448"/>
    </row>
    <row r="449" spans="1:5" x14ac:dyDescent="0.25">
      <c r="A449"/>
      <c r="B449"/>
      <c r="C449"/>
      <c r="D449"/>
      <c r="E449"/>
    </row>
    <row r="450" spans="1:5" x14ac:dyDescent="0.25">
      <c r="A450"/>
      <c r="B450"/>
      <c r="C450"/>
      <c r="D450"/>
      <c r="E450"/>
    </row>
    <row r="451" spans="1:5" x14ac:dyDescent="0.25">
      <c r="A451"/>
      <c r="B451"/>
      <c r="C451"/>
      <c r="D451"/>
      <c r="E451"/>
    </row>
    <row r="452" spans="1:5" x14ac:dyDescent="0.25">
      <c r="A452"/>
      <c r="B452"/>
      <c r="C452"/>
      <c r="D452"/>
      <c r="E452"/>
    </row>
    <row r="453" spans="1:5" x14ac:dyDescent="0.25">
      <c r="A453"/>
      <c r="B453"/>
      <c r="C453"/>
      <c r="D453"/>
      <c r="E453"/>
    </row>
    <row r="454" spans="1:5" x14ac:dyDescent="0.25">
      <c r="A454"/>
      <c r="B454"/>
      <c r="C454"/>
      <c r="D454"/>
      <c r="E454"/>
    </row>
    <row r="455" spans="1:5" x14ac:dyDescent="0.25">
      <c r="A455"/>
      <c r="B455"/>
      <c r="C455"/>
      <c r="D455"/>
      <c r="E455"/>
    </row>
    <row r="456" spans="1:5" x14ac:dyDescent="0.25">
      <c r="A456"/>
      <c r="B456"/>
      <c r="C456"/>
      <c r="D456"/>
      <c r="E456"/>
    </row>
    <row r="457" spans="1:5" x14ac:dyDescent="0.25">
      <c r="A457"/>
      <c r="B457"/>
      <c r="C457"/>
      <c r="D457"/>
      <c r="E457"/>
    </row>
    <row r="458" spans="1:5" x14ac:dyDescent="0.25">
      <c r="A458"/>
      <c r="B458"/>
      <c r="C458"/>
      <c r="D458"/>
      <c r="E458"/>
    </row>
    <row r="459" spans="1:5" x14ac:dyDescent="0.25">
      <c r="A459"/>
      <c r="B459"/>
      <c r="C459"/>
      <c r="D459"/>
      <c r="E459"/>
    </row>
    <row r="460" spans="1:5" x14ac:dyDescent="0.25">
      <c r="A460"/>
      <c r="B460"/>
      <c r="C460"/>
      <c r="D460"/>
      <c r="E460"/>
    </row>
    <row r="461" spans="1:5" x14ac:dyDescent="0.25">
      <c r="A461"/>
      <c r="B461"/>
      <c r="C461"/>
      <c r="D461"/>
      <c r="E461"/>
    </row>
    <row r="462" spans="1:5" x14ac:dyDescent="0.25">
      <c r="A462"/>
      <c r="B462"/>
      <c r="C462"/>
      <c r="D462"/>
      <c r="E462"/>
    </row>
    <row r="463" spans="1:5" x14ac:dyDescent="0.25">
      <c r="A463"/>
      <c r="B463"/>
      <c r="C463"/>
      <c r="D463"/>
      <c r="E463"/>
    </row>
    <row r="464" spans="1:5" x14ac:dyDescent="0.25">
      <c r="A464"/>
      <c r="B464"/>
      <c r="C464"/>
      <c r="D464"/>
      <c r="E464"/>
    </row>
    <row r="465" spans="1:5" x14ac:dyDescent="0.25">
      <c r="A465"/>
      <c r="B465"/>
      <c r="C465"/>
      <c r="D465"/>
      <c r="E465"/>
    </row>
    <row r="466" spans="1:5" x14ac:dyDescent="0.25">
      <c r="A466"/>
      <c r="B466"/>
      <c r="C466"/>
      <c r="D466"/>
      <c r="E466"/>
    </row>
    <row r="467" spans="1:5" x14ac:dyDescent="0.25">
      <c r="A467"/>
      <c r="B467"/>
      <c r="C467"/>
      <c r="D467"/>
      <c r="E467"/>
    </row>
    <row r="468" spans="1:5" x14ac:dyDescent="0.25">
      <c r="A468"/>
      <c r="B468"/>
      <c r="C468"/>
      <c r="D468"/>
      <c r="E468"/>
    </row>
    <row r="469" spans="1:5" x14ac:dyDescent="0.25">
      <c r="A469"/>
      <c r="B469"/>
      <c r="C469"/>
      <c r="D469"/>
      <c r="E469"/>
    </row>
    <row r="470" spans="1:5" x14ac:dyDescent="0.25">
      <c r="A470"/>
      <c r="B470"/>
      <c r="C470"/>
      <c r="D470"/>
      <c r="E470"/>
    </row>
    <row r="471" spans="1:5" x14ac:dyDescent="0.25">
      <c r="A471"/>
      <c r="B471"/>
      <c r="C471"/>
      <c r="D471"/>
      <c r="E471"/>
    </row>
    <row r="472" spans="1:5" x14ac:dyDescent="0.25">
      <c r="A472"/>
      <c r="B472"/>
      <c r="C472"/>
      <c r="D472"/>
      <c r="E472"/>
    </row>
    <row r="473" spans="1:5" x14ac:dyDescent="0.25">
      <c r="A473"/>
      <c r="B473"/>
      <c r="C473"/>
      <c r="D473"/>
      <c r="E473"/>
    </row>
    <row r="474" spans="1:5" x14ac:dyDescent="0.25">
      <c r="A474"/>
      <c r="B474"/>
      <c r="C474"/>
      <c r="D474"/>
      <c r="E474"/>
    </row>
    <row r="475" spans="1:5" x14ac:dyDescent="0.25">
      <c r="A475"/>
      <c r="B475"/>
      <c r="C475"/>
      <c r="D475"/>
      <c r="E475"/>
    </row>
    <row r="476" spans="1:5" x14ac:dyDescent="0.25">
      <c r="A476"/>
      <c r="B476"/>
      <c r="C476"/>
      <c r="D476"/>
      <c r="E476"/>
    </row>
    <row r="477" spans="1:5" x14ac:dyDescent="0.25">
      <c r="A477"/>
      <c r="B477"/>
      <c r="C477"/>
      <c r="D477"/>
      <c r="E477"/>
    </row>
    <row r="478" spans="1:5" x14ac:dyDescent="0.25">
      <c r="A478"/>
      <c r="B478"/>
      <c r="C478"/>
      <c r="D478"/>
      <c r="E478"/>
    </row>
    <row r="479" spans="1:5" x14ac:dyDescent="0.25">
      <c r="A479"/>
      <c r="B479"/>
      <c r="C479"/>
      <c r="D479"/>
      <c r="E479"/>
    </row>
    <row r="480" spans="1:5" x14ac:dyDescent="0.25">
      <c r="A480"/>
      <c r="B480"/>
      <c r="C480"/>
      <c r="D480"/>
      <c r="E480"/>
    </row>
    <row r="481" spans="1:5" x14ac:dyDescent="0.25">
      <c r="A481"/>
      <c r="B481"/>
      <c r="C481"/>
      <c r="D481"/>
      <c r="E481"/>
    </row>
    <row r="482" spans="1:5" x14ac:dyDescent="0.25">
      <c r="A482"/>
      <c r="B482"/>
      <c r="C482"/>
      <c r="D482"/>
      <c r="E482"/>
    </row>
    <row r="483" spans="1:5" x14ac:dyDescent="0.25">
      <c r="A483"/>
      <c r="B483"/>
      <c r="C483"/>
      <c r="D483"/>
      <c r="E483"/>
    </row>
    <row r="484" spans="1:5" x14ac:dyDescent="0.25">
      <c r="A484"/>
      <c r="B484"/>
      <c r="C484"/>
      <c r="D484"/>
      <c r="E484"/>
    </row>
    <row r="485" spans="1:5" x14ac:dyDescent="0.25">
      <c r="A485"/>
      <c r="B485"/>
      <c r="C485"/>
      <c r="D485"/>
      <c r="E485"/>
    </row>
    <row r="486" spans="1:5" x14ac:dyDescent="0.25">
      <c r="A486"/>
      <c r="B486"/>
      <c r="C486"/>
      <c r="D486"/>
      <c r="E486"/>
    </row>
    <row r="487" spans="1:5" x14ac:dyDescent="0.25">
      <c r="A487"/>
      <c r="B487"/>
      <c r="C487"/>
      <c r="D487"/>
      <c r="E487"/>
    </row>
    <row r="488" spans="1:5" x14ac:dyDescent="0.25">
      <c r="A488"/>
      <c r="B488"/>
      <c r="C488"/>
      <c r="D488"/>
      <c r="E488"/>
    </row>
    <row r="489" spans="1:5" x14ac:dyDescent="0.25">
      <c r="A489"/>
      <c r="B489"/>
      <c r="C489"/>
      <c r="D489"/>
      <c r="E489"/>
    </row>
    <row r="490" spans="1:5" x14ac:dyDescent="0.25">
      <c r="A490"/>
      <c r="B490"/>
      <c r="C490"/>
      <c r="D490"/>
      <c r="E490"/>
    </row>
    <row r="491" spans="1:5" x14ac:dyDescent="0.25">
      <c r="A491"/>
      <c r="B491"/>
      <c r="C491"/>
      <c r="D491"/>
      <c r="E491"/>
    </row>
    <row r="492" spans="1:5" x14ac:dyDescent="0.25">
      <c r="A492"/>
      <c r="B492"/>
      <c r="C492"/>
      <c r="D492"/>
      <c r="E492"/>
    </row>
    <row r="493" spans="1:5" x14ac:dyDescent="0.25">
      <c r="A493"/>
      <c r="B493"/>
      <c r="C493"/>
      <c r="D493"/>
      <c r="E493"/>
    </row>
    <row r="494" spans="1:5" x14ac:dyDescent="0.25">
      <c r="A494"/>
      <c r="B494"/>
      <c r="C494"/>
      <c r="D494"/>
      <c r="E494"/>
    </row>
    <row r="495" spans="1:5" x14ac:dyDescent="0.25">
      <c r="A495"/>
      <c r="B495"/>
      <c r="C495"/>
      <c r="D495"/>
      <c r="E495"/>
    </row>
    <row r="496" spans="1:5" x14ac:dyDescent="0.25">
      <c r="A496"/>
      <c r="B496"/>
      <c r="C496"/>
      <c r="D496"/>
      <c r="E496"/>
    </row>
    <row r="497" spans="1:5" x14ac:dyDescent="0.25">
      <c r="A497"/>
      <c r="B497"/>
      <c r="C497"/>
      <c r="D497"/>
      <c r="E497"/>
    </row>
    <row r="498" spans="1:5" x14ac:dyDescent="0.25">
      <c r="A498"/>
      <c r="B498"/>
      <c r="C498"/>
      <c r="D498"/>
      <c r="E498"/>
    </row>
    <row r="499" spans="1:5" x14ac:dyDescent="0.25">
      <c r="A499"/>
      <c r="B499"/>
      <c r="C499"/>
      <c r="D499"/>
      <c r="E499"/>
    </row>
    <row r="500" spans="1:5" x14ac:dyDescent="0.25">
      <c r="A500"/>
      <c r="B500"/>
      <c r="C500"/>
      <c r="D500"/>
      <c r="E500"/>
    </row>
    <row r="501" spans="1:5" x14ac:dyDescent="0.25">
      <c r="A501"/>
      <c r="B501"/>
      <c r="C501"/>
      <c r="D501"/>
      <c r="E501"/>
    </row>
    <row r="502" spans="1:5" x14ac:dyDescent="0.25">
      <c r="A502"/>
      <c r="B502"/>
      <c r="C502"/>
      <c r="D502"/>
      <c r="E502"/>
    </row>
    <row r="503" spans="1:5" x14ac:dyDescent="0.25">
      <c r="A503"/>
      <c r="B503"/>
      <c r="C503"/>
      <c r="D503"/>
      <c r="E503"/>
    </row>
    <row r="504" spans="1:5" x14ac:dyDescent="0.25">
      <c r="A504"/>
      <c r="B504"/>
      <c r="C504"/>
      <c r="D504"/>
      <c r="E504"/>
    </row>
    <row r="505" spans="1:5" x14ac:dyDescent="0.25">
      <c r="A505"/>
      <c r="B505"/>
      <c r="C505"/>
      <c r="D505"/>
      <c r="E505"/>
    </row>
    <row r="506" spans="1:5" x14ac:dyDescent="0.25">
      <c r="A506"/>
      <c r="B506"/>
      <c r="C506"/>
      <c r="D506"/>
      <c r="E506"/>
    </row>
    <row r="507" spans="1:5" x14ac:dyDescent="0.25">
      <c r="A507"/>
      <c r="B507"/>
      <c r="C507"/>
      <c r="D507"/>
      <c r="E507"/>
    </row>
    <row r="508" spans="1:5" x14ac:dyDescent="0.25">
      <c r="A508"/>
      <c r="B508"/>
      <c r="C508"/>
      <c r="D508"/>
      <c r="E508"/>
    </row>
    <row r="509" spans="1:5" x14ac:dyDescent="0.25">
      <c r="A509"/>
      <c r="B509"/>
      <c r="C509"/>
      <c r="D509"/>
      <c r="E509"/>
    </row>
    <row r="510" spans="1:5" x14ac:dyDescent="0.25">
      <c r="A510"/>
      <c r="B510"/>
      <c r="C510"/>
      <c r="D510"/>
      <c r="E510"/>
    </row>
    <row r="511" spans="1:5" x14ac:dyDescent="0.25">
      <c r="A511"/>
      <c r="B511"/>
      <c r="C511"/>
      <c r="D511"/>
      <c r="E511"/>
    </row>
    <row r="512" spans="1:5" x14ac:dyDescent="0.25">
      <c r="A512"/>
      <c r="B512"/>
      <c r="C512"/>
      <c r="D512"/>
      <c r="E512"/>
    </row>
    <row r="513" spans="1:5" x14ac:dyDescent="0.25">
      <c r="A513"/>
      <c r="B513"/>
      <c r="C513"/>
      <c r="D513"/>
      <c r="E513"/>
    </row>
    <row r="514" spans="1:5" x14ac:dyDescent="0.25">
      <c r="A514"/>
      <c r="B514"/>
      <c r="C514"/>
      <c r="D514"/>
      <c r="E514"/>
    </row>
    <row r="515" spans="1:5" x14ac:dyDescent="0.25">
      <c r="A515"/>
      <c r="B515"/>
      <c r="C515"/>
      <c r="D515"/>
      <c r="E515"/>
    </row>
    <row r="516" spans="1:5" x14ac:dyDescent="0.25">
      <c r="A516"/>
      <c r="B516"/>
      <c r="C516"/>
      <c r="D516"/>
      <c r="E516"/>
    </row>
    <row r="517" spans="1:5" x14ac:dyDescent="0.25">
      <c r="A517"/>
      <c r="B517"/>
      <c r="C517"/>
      <c r="D517"/>
      <c r="E517"/>
    </row>
    <row r="518" spans="1:5" x14ac:dyDescent="0.25">
      <c r="A518"/>
      <c r="B518"/>
      <c r="C518"/>
      <c r="D518"/>
      <c r="E518"/>
    </row>
    <row r="519" spans="1:5" x14ac:dyDescent="0.25">
      <c r="A519"/>
      <c r="B519"/>
      <c r="C519"/>
      <c r="D519"/>
      <c r="E519"/>
    </row>
    <row r="520" spans="1:5" x14ac:dyDescent="0.25">
      <c r="A520"/>
      <c r="B520"/>
      <c r="C520"/>
      <c r="D520"/>
      <c r="E520"/>
    </row>
    <row r="521" spans="1:5" x14ac:dyDescent="0.25">
      <c r="A521"/>
      <c r="B521"/>
      <c r="C521"/>
      <c r="D521"/>
      <c r="E521"/>
    </row>
    <row r="522" spans="1:5" x14ac:dyDescent="0.25">
      <c r="A522"/>
      <c r="B522"/>
      <c r="C522"/>
      <c r="D522"/>
      <c r="E522"/>
    </row>
    <row r="523" spans="1:5" x14ac:dyDescent="0.25">
      <c r="A523"/>
      <c r="B523"/>
      <c r="C523"/>
      <c r="D523"/>
      <c r="E523"/>
    </row>
    <row r="524" spans="1:5" x14ac:dyDescent="0.25">
      <c r="A524"/>
      <c r="B524"/>
      <c r="C524"/>
      <c r="D524"/>
      <c r="E524"/>
    </row>
    <row r="525" spans="1:5" x14ac:dyDescent="0.25">
      <c r="A525"/>
      <c r="B525"/>
      <c r="C525"/>
      <c r="D525"/>
      <c r="E525"/>
    </row>
    <row r="526" spans="1:5" x14ac:dyDescent="0.25">
      <c r="A526"/>
      <c r="B526"/>
      <c r="C526"/>
      <c r="D526"/>
      <c r="E526"/>
    </row>
    <row r="527" spans="1:5" x14ac:dyDescent="0.25">
      <c r="A527"/>
      <c r="B527"/>
      <c r="C527"/>
      <c r="D527"/>
      <c r="E527"/>
    </row>
    <row r="528" spans="1:5" x14ac:dyDescent="0.25">
      <c r="A528"/>
      <c r="B528"/>
      <c r="C528"/>
      <c r="D528"/>
      <c r="E528"/>
    </row>
    <row r="529" spans="1:5" x14ac:dyDescent="0.25">
      <c r="A529"/>
      <c r="B529"/>
      <c r="C529"/>
      <c r="D529"/>
      <c r="E529"/>
    </row>
    <row r="530" spans="1:5" x14ac:dyDescent="0.25">
      <c r="A530"/>
      <c r="B530"/>
      <c r="C530"/>
      <c r="D530"/>
      <c r="E530"/>
    </row>
    <row r="531" spans="1:5" x14ac:dyDescent="0.25">
      <c r="A531"/>
      <c r="B531"/>
      <c r="C531"/>
      <c r="D531"/>
      <c r="E531"/>
    </row>
    <row r="532" spans="1:5" x14ac:dyDescent="0.25">
      <c r="A532"/>
      <c r="B532"/>
      <c r="C532"/>
      <c r="D532"/>
      <c r="E532"/>
    </row>
    <row r="533" spans="1:5" x14ac:dyDescent="0.25">
      <c r="A533"/>
      <c r="B533"/>
      <c r="C533"/>
      <c r="D533"/>
      <c r="E533"/>
    </row>
    <row r="534" spans="1:5" x14ac:dyDescent="0.25">
      <c r="A534"/>
      <c r="B534"/>
      <c r="C534"/>
      <c r="D534"/>
      <c r="E534"/>
    </row>
    <row r="535" spans="1:5" x14ac:dyDescent="0.25">
      <c r="A535"/>
      <c r="B535"/>
      <c r="C535"/>
      <c r="D535"/>
      <c r="E535"/>
    </row>
    <row r="536" spans="1:5" x14ac:dyDescent="0.25">
      <c r="A536"/>
      <c r="B536"/>
      <c r="C536"/>
      <c r="D536"/>
      <c r="E536"/>
    </row>
    <row r="537" spans="1:5" x14ac:dyDescent="0.25">
      <c r="A537"/>
      <c r="B537"/>
      <c r="C537"/>
      <c r="D537"/>
      <c r="E537"/>
    </row>
    <row r="538" spans="1:5" x14ac:dyDescent="0.25">
      <c r="A538"/>
      <c r="B538"/>
      <c r="C538"/>
      <c r="D538"/>
      <c r="E538"/>
    </row>
    <row r="539" spans="1:5" x14ac:dyDescent="0.25">
      <c r="A539"/>
      <c r="B539"/>
      <c r="C539"/>
      <c r="D539"/>
      <c r="E539"/>
    </row>
    <row r="540" spans="1:5" x14ac:dyDescent="0.25">
      <c r="A540"/>
      <c r="B540"/>
      <c r="C540"/>
      <c r="D540"/>
      <c r="E540"/>
    </row>
    <row r="541" spans="1:5" x14ac:dyDescent="0.25">
      <c r="A541"/>
      <c r="B541"/>
      <c r="C541"/>
      <c r="D541"/>
      <c r="E541"/>
    </row>
    <row r="542" spans="1:5" x14ac:dyDescent="0.25">
      <c r="A542"/>
      <c r="B542"/>
      <c r="C542"/>
      <c r="D542"/>
      <c r="E542"/>
    </row>
    <row r="543" spans="1:5" x14ac:dyDescent="0.25">
      <c r="A543"/>
      <c r="B543"/>
      <c r="C543"/>
      <c r="D543"/>
      <c r="E543"/>
    </row>
    <row r="544" spans="1:5" x14ac:dyDescent="0.25">
      <c r="A544"/>
      <c r="B544"/>
      <c r="C544"/>
      <c r="D544"/>
      <c r="E544"/>
    </row>
    <row r="545" spans="1:5" x14ac:dyDescent="0.25">
      <c r="A545"/>
      <c r="B545"/>
      <c r="C545"/>
      <c r="D545"/>
      <c r="E545"/>
    </row>
    <row r="546" spans="1:5" x14ac:dyDescent="0.25">
      <c r="A546"/>
      <c r="B546"/>
      <c r="C546"/>
      <c r="D546"/>
      <c r="E546"/>
    </row>
    <row r="547" spans="1:5" x14ac:dyDescent="0.25">
      <c r="A547"/>
      <c r="B547"/>
      <c r="C547"/>
      <c r="D547"/>
      <c r="E547"/>
    </row>
    <row r="548" spans="1:5" x14ac:dyDescent="0.25">
      <c r="A548"/>
      <c r="B548"/>
      <c r="C548"/>
      <c r="D548"/>
      <c r="E548"/>
    </row>
    <row r="549" spans="1:5" x14ac:dyDescent="0.25">
      <c r="A549"/>
      <c r="B549"/>
      <c r="C549"/>
      <c r="D549"/>
      <c r="E549"/>
    </row>
    <row r="550" spans="1:5" x14ac:dyDescent="0.25">
      <c r="A550"/>
      <c r="B550"/>
      <c r="C550"/>
      <c r="D550"/>
      <c r="E550"/>
    </row>
    <row r="551" spans="1:5" x14ac:dyDescent="0.25">
      <c r="A551"/>
      <c r="B551"/>
      <c r="C551"/>
      <c r="D551"/>
      <c r="E551"/>
    </row>
    <row r="552" spans="1:5" x14ac:dyDescent="0.25">
      <c r="A552"/>
      <c r="B552"/>
      <c r="C552"/>
      <c r="D552"/>
      <c r="E552"/>
    </row>
    <row r="553" spans="1:5" x14ac:dyDescent="0.25">
      <c r="A553"/>
      <c r="B553"/>
      <c r="C553"/>
      <c r="D553"/>
      <c r="E553"/>
    </row>
    <row r="554" spans="1:5" x14ac:dyDescent="0.25">
      <c r="A554"/>
      <c r="B554"/>
      <c r="C554"/>
      <c r="D554"/>
      <c r="E554"/>
    </row>
    <row r="555" spans="1:5" x14ac:dyDescent="0.25">
      <c r="A555"/>
      <c r="B555"/>
      <c r="C555"/>
      <c r="D555"/>
      <c r="E555"/>
    </row>
    <row r="556" spans="1:5" x14ac:dyDescent="0.25">
      <c r="A556"/>
      <c r="B556"/>
      <c r="C556"/>
      <c r="D556"/>
      <c r="E556"/>
    </row>
    <row r="557" spans="1:5" x14ac:dyDescent="0.25">
      <c r="A557"/>
      <c r="B557"/>
      <c r="C557"/>
      <c r="D557"/>
      <c r="E557"/>
    </row>
    <row r="558" spans="1:5" x14ac:dyDescent="0.25">
      <c r="A558"/>
      <c r="B558"/>
      <c r="C558"/>
      <c r="D558"/>
      <c r="E558"/>
    </row>
    <row r="559" spans="1:5" x14ac:dyDescent="0.25">
      <c r="A559"/>
      <c r="B559"/>
      <c r="C559"/>
      <c r="D559"/>
      <c r="E559"/>
    </row>
    <row r="560" spans="1:5" x14ac:dyDescent="0.25">
      <c r="A560"/>
      <c r="B560"/>
      <c r="C560"/>
      <c r="D560"/>
      <c r="E560"/>
    </row>
    <row r="561" spans="1:5" x14ac:dyDescent="0.25">
      <c r="A561"/>
      <c r="B561"/>
      <c r="C561"/>
      <c r="D561"/>
      <c r="E561"/>
    </row>
    <row r="562" spans="1:5" x14ac:dyDescent="0.25">
      <c r="A562"/>
      <c r="B562"/>
      <c r="C562"/>
      <c r="D562"/>
      <c r="E562"/>
    </row>
    <row r="563" spans="1:5" x14ac:dyDescent="0.25">
      <c r="A563"/>
      <c r="B563"/>
      <c r="C563"/>
      <c r="D563"/>
      <c r="E563"/>
    </row>
    <row r="564" spans="1:5" x14ac:dyDescent="0.25">
      <c r="A564"/>
      <c r="B564"/>
      <c r="C564"/>
      <c r="D564"/>
      <c r="E564"/>
    </row>
    <row r="565" spans="1:5" x14ac:dyDescent="0.25">
      <c r="A565"/>
      <c r="B565"/>
      <c r="C565"/>
      <c r="D565"/>
      <c r="E565"/>
    </row>
    <row r="566" spans="1:5" x14ac:dyDescent="0.25">
      <c r="A566"/>
      <c r="B566"/>
      <c r="C566"/>
      <c r="D566"/>
      <c r="E566"/>
    </row>
    <row r="567" spans="1:5" x14ac:dyDescent="0.25">
      <c r="A567"/>
      <c r="B567"/>
      <c r="C567"/>
      <c r="D567"/>
      <c r="E567"/>
    </row>
    <row r="568" spans="1:5" x14ac:dyDescent="0.25">
      <c r="A568"/>
      <c r="B568"/>
      <c r="C568"/>
      <c r="D568"/>
      <c r="E568"/>
    </row>
    <row r="569" spans="1:5" x14ac:dyDescent="0.25">
      <c r="A569"/>
      <c r="B569"/>
      <c r="C569"/>
      <c r="D569"/>
      <c r="E569"/>
    </row>
    <row r="570" spans="1:5" x14ac:dyDescent="0.25">
      <c r="A570"/>
      <c r="B570"/>
      <c r="C570"/>
      <c r="D570"/>
      <c r="E570"/>
    </row>
    <row r="571" spans="1:5" x14ac:dyDescent="0.25">
      <c r="A571"/>
      <c r="B571"/>
      <c r="C571"/>
      <c r="D571"/>
      <c r="E571"/>
    </row>
    <row r="572" spans="1:5" x14ac:dyDescent="0.25">
      <c r="A572"/>
      <c r="B572"/>
      <c r="C572"/>
      <c r="D572"/>
      <c r="E572"/>
    </row>
    <row r="573" spans="1:5" x14ac:dyDescent="0.25">
      <c r="A573"/>
      <c r="B573"/>
      <c r="C573"/>
      <c r="D573"/>
      <c r="E573"/>
    </row>
    <row r="574" spans="1:5" x14ac:dyDescent="0.25">
      <c r="A574"/>
      <c r="B574"/>
      <c r="C574"/>
      <c r="D574"/>
      <c r="E574"/>
    </row>
    <row r="575" spans="1:5" x14ac:dyDescent="0.25">
      <c r="A575"/>
      <c r="B575"/>
      <c r="C575"/>
      <c r="D575"/>
      <c r="E575"/>
    </row>
    <row r="576" spans="1:5" x14ac:dyDescent="0.25">
      <c r="A576"/>
      <c r="B576"/>
      <c r="C576"/>
      <c r="D576"/>
      <c r="E576"/>
    </row>
    <row r="577" spans="1:5" x14ac:dyDescent="0.25">
      <c r="A577"/>
      <c r="B577"/>
      <c r="C577"/>
      <c r="D577"/>
      <c r="E577"/>
    </row>
    <row r="578" spans="1:5" x14ac:dyDescent="0.25">
      <c r="A578"/>
      <c r="B578"/>
      <c r="C578"/>
      <c r="D578"/>
      <c r="E578"/>
    </row>
    <row r="579" spans="1:5" x14ac:dyDescent="0.25">
      <c r="A579"/>
      <c r="B579"/>
      <c r="C579"/>
      <c r="D579"/>
      <c r="E579"/>
    </row>
    <row r="580" spans="1:5" x14ac:dyDescent="0.25">
      <c r="A580"/>
      <c r="B580"/>
      <c r="C580"/>
      <c r="D580"/>
      <c r="E580"/>
    </row>
    <row r="581" spans="1:5" x14ac:dyDescent="0.25">
      <c r="A581"/>
      <c r="B581"/>
      <c r="C581"/>
      <c r="D581"/>
      <c r="E581"/>
    </row>
    <row r="582" spans="1:5" x14ac:dyDescent="0.25">
      <c r="A582"/>
      <c r="B582"/>
      <c r="C582"/>
      <c r="D582"/>
      <c r="E582"/>
    </row>
    <row r="583" spans="1:5" x14ac:dyDescent="0.25">
      <c r="A583"/>
      <c r="B583"/>
      <c r="C583"/>
      <c r="D583"/>
      <c r="E583"/>
    </row>
    <row r="584" spans="1:5" x14ac:dyDescent="0.25">
      <c r="A584"/>
      <c r="B584"/>
      <c r="C584"/>
      <c r="D584"/>
      <c r="E584"/>
    </row>
    <row r="585" spans="1:5" x14ac:dyDescent="0.25">
      <c r="A585"/>
      <c r="B585"/>
      <c r="C585"/>
      <c r="D585"/>
      <c r="E585"/>
    </row>
    <row r="586" spans="1:5" x14ac:dyDescent="0.25">
      <c r="A586"/>
      <c r="B586"/>
      <c r="C586"/>
      <c r="D586"/>
      <c r="E586"/>
    </row>
    <row r="587" spans="1:5" x14ac:dyDescent="0.25">
      <c r="A587"/>
      <c r="B587"/>
      <c r="C587"/>
      <c r="D587"/>
      <c r="E587"/>
    </row>
    <row r="588" spans="1:5" x14ac:dyDescent="0.25">
      <c r="A588"/>
      <c r="B588"/>
      <c r="C588"/>
      <c r="D588"/>
      <c r="E588"/>
    </row>
    <row r="589" spans="1:5" x14ac:dyDescent="0.25">
      <c r="A589"/>
      <c r="B589"/>
      <c r="C589"/>
      <c r="D589"/>
      <c r="E589"/>
    </row>
    <row r="590" spans="1:5" x14ac:dyDescent="0.25">
      <c r="A590"/>
      <c r="B590"/>
      <c r="C590"/>
      <c r="D590"/>
      <c r="E590"/>
    </row>
    <row r="591" spans="1:5" x14ac:dyDescent="0.25">
      <c r="A591"/>
      <c r="B591"/>
      <c r="C591"/>
      <c r="D591"/>
      <c r="E591"/>
    </row>
    <row r="592" spans="1:5" x14ac:dyDescent="0.25">
      <c r="A592"/>
      <c r="B592"/>
      <c r="C592"/>
      <c r="D592"/>
      <c r="E592"/>
    </row>
    <row r="593" spans="1:5" x14ac:dyDescent="0.25">
      <c r="A593"/>
      <c r="B593"/>
      <c r="C593"/>
      <c r="D593"/>
      <c r="E593"/>
    </row>
    <row r="594" spans="1:5" x14ac:dyDescent="0.25">
      <c r="A594"/>
      <c r="B594"/>
      <c r="C594"/>
      <c r="D594"/>
      <c r="E594"/>
    </row>
    <row r="595" spans="1:5" x14ac:dyDescent="0.25">
      <c r="A595"/>
      <c r="B595"/>
      <c r="C595"/>
      <c r="D595"/>
      <c r="E595"/>
    </row>
    <row r="596" spans="1:5" x14ac:dyDescent="0.25">
      <c r="A596"/>
      <c r="B596"/>
      <c r="C596"/>
      <c r="D596"/>
      <c r="E596"/>
    </row>
    <row r="597" spans="1:5" x14ac:dyDescent="0.25">
      <c r="A597"/>
      <c r="B597"/>
      <c r="C597"/>
      <c r="D597"/>
      <c r="E597"/>
    </row>
    <row r="598" spans="1:5" x14ac:dyDescent="0.25">
      <c r="A598"/>
      <c r="B598"/>
      <c r="C598"/>
      <c r="D598"/>
      <c r="E598"/>
    </row>
    <row r="599" spans="1:5" x14ac:dyDescent="0.25">
      <c r="A599"/>
      <c r="B599"/>
      <c r="C599"/>
      <c r="D599"/>
      <c r="E599"/>
    </row>
    <row r="600" spans="1:5" x14ac:dyDescent="0.25">
      <c r="A600"/>
      <c r="B600"/>
      <c r="C600"/>
      <c r="D600"/>
      <c r="E600"/>
    </row>
    <row r="601" spans="1:5" x14ac:dyDescent="0.25">
      <c r="A601"/>
      <c r="B601"/>
      <c r="C601"/>
      <c r="D601"/>
      <c r="E601"/>
    </row>
    <row r="602" spans="1:5" x14ac:dyDescent="0.25">
      <c r="A602"/>
      <c r="B602"/>
      <c r="C602"/>
      <c r="D602"/>
      <c r="E602"/>
    </row>
    <row r="603" spans="1:5" x14ac:dyDescent="0.25">
      <c r="A603"/>
      <c r="B603"/>
      <c r="C603"/>
      <c r="D603"/>
      <c r="E603"/>
    </row>
    <row r="604" spans="1:5" x14ac:dyDescent="0.25">
      <c r="A604"/>
      <c r="B604"/>
      <c r="C604"/>
      <c r="D604"/>
      <c r="E604"/>
    </row>
    <row r="605" spans="1:5" x14ac:dyDescent="0.25">
      <c r="A605"/>
      <c r="B605"/>
      <c r="C605"/>
      <c r="D605"/>
      <c r="E605"/>
    </row>
    <row r="606" spans="1:5" x14ac:dyDescent="0.25">
      <c r="A606"/>
      <c r="B606"/>
      <c r="C606"/>
      <c r="D606"/>
      <c r="E606"/>
    </row>
    <row r="607" spans="1:5" x14ac:dyDescent="0.25">
      <c r="A607"/>
      <c r="B607"/>
      <c r="C607"/>
      <c r="D607"/>
      <c r="E607"/>
    </row>
    <row r="608" spans="1:5" x14ac:dyDescent="0.25">
      <c r="A608"/>
      <c r="B608"/>
      <c r="C608"/>
      <c r="D608"/>
      <c r="E608"/>
    </row>
    <row r="609" spans="1:5" x14ac:dyDescent="0.25">
      <c r="A609"/>
      <c r="B609"/>
      <c r="C609"/>
      <c r="D609"/>
      <c r="E609"/>
    </row>
    <row r="610" spans="1:5" x14ac:dyDescent="0.25">
      <c r="A610"/>
      <c r="B610"/>
      <c r="C610"/>
      <c r="D610"/>
      <c r="E610"/>
    </row>
    <row r="611" spans="1:5" x14ac:dyDescent="0.25">
      <c r="A611"/>
      <c r="B611"/>
      <c r="C611"/>
      <c r="D611"/>
      <c r="E611"/>
    </row>
    <row r="612" spans="1:5" x14ac:dyDescent="0.25">
      <c r="A612"/>
      <c r="B612"/>
      <c r="C612"/>
      <c r="D612"/>
      <c r="E612"/>
    </row>
    <row r="613" spans="1:5" x14ac:dyDescent="0.25">
      <c r="A613"/>
      <c r="B613"/>
      <c r="C613"/>
      <c r="D613"/>
      <c r="E613"/>
    </row>
    <row r="614" spans="1:5" x14ac:dyDescent="0.25">
      <c r="A614"/>
      <c r="B614"/>
      <c r="C614"/>
      <c r="D614"/>
      <c r="E614"/>
    </row>
    <row r="615" spans="1:5" x14ac:dyDescent="0.25">
      <c r="A615"/>
      <c r="B615"/>
      <c r="C615"/>
      <c r="D615"/>
      <c r="E615"/>
    </row>
    <row r="616" spans="1:5" x14ac:dyDescent="0.25">
      <c r="A616"/>
      <c r="B616"/>
      <c r="C616"/>
      <c r="D616"/>
      <c r="E616"/>
    </row>
    <row r="617" spans="1:5" x14ac:dyDescent="0.25">
      <c r="A617"/>
      <c r="B617"/>
      <c r="C617"/>
      <c r="D617"/>
      <c r="E617"/>
    </row>
    <row r="618" spans="1:5" x14ac:dyDescent="0.25">
      <c r="A618"/>
      <c r="B618"/>
      <c r="C618"/>
      <c r="D618"/>
      <c r="E618"/>
    </row>
    <row r="619" spans="1:5" x14ac:dyDescent="0.25">
      <c r="A619"/>
      <c r="B619"/>
      <c r="C619"/>
      <c r="D619"/>
      <c r="E619"/>
    </row>
    <row r="620" spans="1:5" x14ac:dyDescent="0.25">
      <c r="A620"/>
      <c r="B620"/>
      <c r="C620"/>
      <c r="D620"/>
      <c r="E620"/>
    </row>
    <row r="621" spans="1:5" x14ac:dyDescent="0.25">
      <c r="A621"/>
      <c r="B621"/>
      <c r="C621"/>
      <c r="D621"/>
      <c r="E621"/>
    </row>
    <row r="622" spans="1:5" x14ac:dyDescent="0.25">
      <c r="A622"/>
      <c r="B622"/>
      <c r="C622"/>
      <c r="D622"/>
      <c r="E622"/>
    </row>
    <row r="623" spans="1:5" x14ac:dyDescent="0.25">
      <c r="A623"/>
      <c r="B623"/>
      <c r="C623"/>
      <c r="D623"/>
      <c r="E623"/>
    </row>
    <row r="624" spans="1:5" x14ac:dyDescent="0.25">
      <c r="A624"/>
      <c r="B624"/>
      <c r="C624"/>
      <c r="D624"/>
      <c r="E624"/>
    </row>
    <row r="625" spans="1:5" x14ac:dyDescent="0.25">
      <c r="A625"/>
      <c r="B625"/>
      <c r="C625"/>
      <c r="D625"/>
      <c r="E625"/>
    </row>
    <row r="626" spans="1:5" x14ac:dyDescent="0.25">
      <c r="A626"/>
      <c r="B626"/>
      <c r="C626"/>
      <c r="D626"/>
      <c r="E626"/>
    </row>
    <row r="627" spans="1:5" x14ac:dyDescent="0.25">
      <c r="A627"/>
      <c r="B627"/>
      <c r="C627"/>
      <c r="D627"/>
      <c r="E627"/>
    </row>
    <row r="628" spans="1:5" x14ac:dyDescent="0.25">
      <c r="A628"/>
      <c r="B628"/>
      <c r="C628"/>
      <c r="D628"/>
      <c r="E628"/>
    </row>
    <row r="629" spans="1:5" x14ac:dyDescent="0.25">
      <c r="A629"/>
      <c r="B629"/>
      <c r="C629"/>
      <c r="D629"/>
      <c r="E629"/>
    </row>
    <row r="630" spans="1:5" x14ac:dyDescent="0.25">
      <c r="A630"/>
      <c r="B630"/>
      <c r="C630"/>
      <c r="D630"/>
      <c r="E630"/>
    </row>
    <row r="631" spans="1:5" x14ac:dyDescent="0.25">
      <c r="A631"/>
      <c r="B631"/>
      <c r="C631"/>
      <c r="D631"/>
      <c r="E631"/>
    </row>
    <row r="632" spans="1:5" x14ac:dyDescent="0.25">
      <c r="A632"/>
      <c r="B632"/>
      <c r="C632"/>
      <c r="D632"/>
      <c r="E632"/>
    </row>
    <row r="633" spans="1:5" x14ac:dyDescent="0.25">
      <c r="A633"/>
      <c r="B633"/>
      <c r="C633"/>
      <c r="D633"/>
      <c r="E633"/>
    </row>
    <row r="634" spans="1:5" x14ac:dyDescent="0.25">
      <c r="A634"/>
      <c r="B634"/>
      <c r="C634"/>
      <c r="D634"/>
      <c r="E634"/>
    </row>
    <row r="635" spans="1:5" x14ac:dyDescent="0.25">
      <c r="A635"/>
      <c r="B635"/>
      <c r="C635"/>
      <c r="D635"/>
      <c r="E635"/>
    </row>
    <row r="636" spans="1:5" x14ac:dyDescent="0.25">
      <c r="A636"/>
      <c r="B636"/>
      <c r="C636"/>
      <c r="D636"/>
      <c r="E636"/>
    </row>
    <row r="637" spans="1:5" x14ac:dyDescent="0.25">
      <c r="A637"/>
      <c r="B637"/>
      <c r="C637"/>
      <c r="D637"/>
      <c r="E637"/>
    </row>
    <row r="638" spans="1:5" x14ac:dyDescent="0.25">
      <c r="A638"/>
      <c r="B638"/>
      <c r="C638"/>
      <c r="D638"/>
      <c r="E638"/>
    </row>
    <row r="639" spans="1:5" x14ac:dyDescent="0.25">
      <c r="A639"/>
      <c r="B639"/>
      <c r="C639"/>
      <c r="D639"/>
      <c r="E639"/>
    </row>
    <row r="640" spans="1:5" x14ac:dyDescent="0.25">
      <c r="A640"/>
      <c r="B640"/>
      <c r="C640"/>
      <c r="D640"/>
      <c r="E640"/>
    </row>
    <row r="641" spans="1:5" x14ac:dyDescent="0.25">
      <c r="A641"/>
      <c r="B641"/>
      <c r="C641"/>
      <c r="D641"/>
      <c r="E641"/>
    </row>
    <row r="642" spans="1:5" x14ac:dyDescent="0.25">
      <c r="A642"/>
      <c r="B642"/>
      <c r="C642"/>
      <c r="D642"/>
      <c r="E642"/>
    </row>
    <row r="643" spans="1:5" x14ac:dyDescent="0.25">
      <c r="A643"/>
      <c r="B643"/>
      <c r="C643"/>
      <c r="D643"/>
      <c r="E643"/>
    </row>
    <row r="644" spans="1:5" x14ac:dyDescent="0.25">
      <c r="A644"/>
      <c r="B644"/>
      <c r="C644"/>
      <c r="D644"/>
      <c r="E644"/>
    </row>
    <row r="645" spans="1:5" x14ac:dyDescent="0.25">
      <c r="A645"/>
      <c r="B645"/>
      <c r="C645"/>
      <c r="D645"/>
      <c r="E645"/>
    </row>
    <row r="646" spans="1:5" x14ac:dyDescent="0.25">
      <c r="A646"/>
      <c r="B646"/>
      <c r="C646"/>
      <c r="D646"/>
      <c r="E646"/>
    </row>
    <row r="647" spans="1:5" x14ac:dyDescent="0.25">
      <c r="A647"/>
      <c r="B647"/>
      <c r="C647"/>
      <c r="D647"/>
      <c r="E647"/>
    </row>
    <row r="648" spans="1:5" x14ac:dyDescent="0.25">
      <c r="A648"/>
      <c r="B648"/>
      <c r="C648"/>
      <c r="D648"/>
      <c r="E648"/>
    </row>
    <row r="649" spans="1:5" x14ac:dyDescent="0.25">
      <c r="A649"/>
      <c r="B649"/>
      <c r="C649"/>
      <c r="D649"/>
      <c r="E649"/>
    </row>
    <row r="650" spans="1:5" x14ac:dyDescent="0.25">
      <c r="A650"/>
      <c r="B650"/>
      <c r="C650"/>
      <c r="D650"/>
      <c r="E650"/>
    </row>
    <row r="651" spans="1:5" x14ac:dyDescent="0.25">
      <c r="A651"/>
      <c r="B651"/>
      <c r="C651"/>
      <c r="D651"/>
      <c r="E651"/>
    </row>
    <row r="652" spans="1:5" x14ac:dyDescent="0.25">
      <c r="A652"/>
      <c r="B652"/>
      <c r="C652"/>
      <c r="D652"/>
      <c r="E652"/>
    </row>
    <row r="653" spans="1:5" x14ac:dyDescent="0.25">
      <c r="A653"/>
      <c r="B653"/>
      <c r="C653"/>
      <c r="D653"/>
      <c r="E653"/>
    </row>
    <row r="654" spans="1:5" x14ac:dyDescent="0.25">
      <c r="A654"/>
      <c r="B654"/>
      <c r="C654"/>
      <c r="D654"/>
      <c r="E654"/>
    </row>
    <row r="655" spans="1:5" x14ac:dyDescent="0.25">
      <c r="A655"/>
      <c r="B655"/>
      <c r="C655"/>
      <c r="D655"/>
      <c r="E655"/>
    </row>
    <row r="656" spans="1:5" x14ac:dyDescent="0.25">
      <c r="A656"/>
      <c r="B656"/>
      <c r="C656"/>
      <c r="D656"/>
      <c r="E656"/>
    </row>
    <row r="657" spans="1:5" x14ac:dyDescent="0.25">
      <c r="A657"/>
      <c r="B657"/>
      <c r="C657"/>
      <c r="D657"/>
      <c r="E657"/>
    </row>
    <row r="658" spans="1:5" x14ac:dyDescent="0.25">
      <c r="A658"/>
      <c r="B658"/>
      <c r="C658"/>
      <c r="D658"/>
      <c r="E658"/>
    </row>
    <row r="659" spans="1:5" x14ac:dyDescent="0.25">
      <c r="A659"/>
      <c r="B659"/>
      <c r="C659"/>
      <c r="D659"/>
      <c r="E659"/>
    </row>
    <row r="660" spans="1:5" x14ac:dyDescent="0.25">
      <c r="A660"/>
      <c r="B660"/>
      <c r="C660"/>
      <c r="D660"/>
      <c r="E660"/>
    </row>
    <row r="661" spans="1:5" x14ac:dyDescent="0.25">
      <c r="A661"/>
      <c r="B661"/>
      <c r="C661"/>
      <c r="D661"/>
      <c r="E661"/>
    </row>
    <row r="662" spans="1:5" x14ac:dyDescent="0.25">
      <c r="A662"/>
      <c r="B662"/>
      <c r="C662"/>
      <c r="D662"/>
      <c r="E662"/>
    </row>
    <row r="663" spans="1:5" x14ac:dyDescent="0.25">
      <c r="A663"/>
      <c r="B663"/>
      <c r="C663"/>
      <c r="D663"/>
      <c r="E663"/>
    </row>
    <row r="664" spans="1:5" x14ac:dyDescent="0.25">
      <c r="A664"/>
      <c r="B664"/>
      <c r="C664"/>
      <c r="D664"/>
      <c r="E664"/>
    </row>
    <row r="665" spans="1:5" x14ac:dyDescent="0.25">
      <c r="A665"/>
      <c r="B665"/>
      <c r="C665"/>
      <c r="D665"/>
      <c r="E665"/>
    </row>
    <row r="666" spans="1:5" x14ac:dyDescent="0.25">
      <c r="A666"/>
      <c r="B666"/>
      <c r="C666"/>
      <c r="D666"/>
      <c r="E666"/>
    </row>
    <row r="667" spans="1:5" x14ac:dyDescent="0.25">
      <c r="A667"/>
      <c r="B667"/>
      <c r="C667"/>
      <c r="D667"/>
      <c r="E667"/>
    </row>
    <row r="668" spans="1:5" x14ac:dyDescent="0.25">
      <c r="A668"/>
      <c r="B668"/>
      <c r="C668"/>
      <c r="D668"/>
      <c r="E668"/>
    </row>
    <row r="669" spans="1:5" x14ac:dyDescent="0.25">
      <c r="A669"/>
      <c r="B669"/>
      <c r="C669"/>
      <c r="D669"/>
      <c r="E669"/>
    </row>
    <row r="670" spans="1:5" x14ac:dyDescent="0.25">
      <c r="A670"/>
      <c r="B670"/>
      <c r="C670"/>
      <c r="D670"/>
      <c r="E670"/>
    </row>
    <row r="671" spans="1:5" x14ac:dyDescent="0.25">
      <c r="A671"/>
      <c r="B671"/>
      <c r="C671"/>
      <c r="D671"/>
      <c r="E671"/>
    </row>
    <row r="672" spans="1:5" x14ac:dyDescent="0.25">
      <c r="A672"/>
      <c r="B672"/>
      <c r="C672"/>
      <c r="D672"/>
      <c r="E672"/>
    </row>
    <row r="673" spans="1:5" x14ac:dyDescent="0.25">
      <c r="A673"/>
      <c r="B673"/>
      <c r="C673"/>
      <c r="D673"/>
      <c r="E673"/>
    </row>
    <row r="674" spans="1:5" x14ac:dyDescent="0.25">
      <c r="A674"/>
      <c r="B674"/>
      <c r="C674"/>
      <c r="D674"/>
      <c r="E674"/>
    </row>
    <row r="675" spans="1:5" x14ac:dyDescent="0.25">
      <c r="A675"/>
      <c r="B675"/>
      <c r="C675"/>
      <c r="D675"/>
      <c r="E675"/>
    </row>
    <row r="676" spans="1:5" x14ac:dyDescent="0.25">
      <c r="A676"/>
      <c r="B676"/>
      <c r="C676"/>
      <c r="D676"/>
      <c r="E676"/>
    </row>
    <row r="677" spans="1:5" x14ac:dyDescent="0.25">
      <c r="A677"/>
      <c r="B677"/>
      <c r="C677"/>
      <c r="D677"/>
      <c r="E677"/>
    </row>
    <row r="678" spans="1:5" x14ac:dyDescent="0.25">
      <c r="A678"/>
      <c r="B678"/>
      <c r="C678"/>
      <c r="D678"/>
      <c r="E678"/>
    </row>
    <row r="680" spans="1:5" x14ac:dyDescent="0.25">
      <c r="B680"/>
      <c r="C680"/>
      <c r="D680"/>
      <c r="E680"/>
    </row>
    <row r="681" spans="1:5" x14ac:dyDescent="0.25">
      <c r="B681"/>
      <c r="C681"/>
      <c r="D681"/>
      <c r="E681"/>
    </row>
    <row r="682" spans="1:5" x14ac:dyDescent="0.25">
      <c r="B682"/>
      <c r="C682"/>
      <c r="D682"/>
      <c r="E682"/>
    </row>
    <row r="683" spans="1:5" x14ac:dyDescent="0.25">
      <c r="B683"/>
      <c r="C683"/>
      <c r="D683"/>
      <c r="E683"/>
    </row>
    <row r="684" spans="1:5" x14ac:dyDescent="0.25">
      <c r="B684"/>
      <c r="C684"/>
      <c r="D684"/>
      <c r="E684"/>
    </row>
    <row r="685" spans="1:5" x14ac:dyDescent="0.25">
      <c r="B685"/>
      <c r="C685"/>
      <c r="D685"/>
      <c r="E685"/>
    </row>
    <row r="686" spans="1:5" x14ac:dyDescent="0.25">
      <c r="B686"/>
      <c r="C686"/>
      <c r="D686"/>
      <c r="E686"/>
    </row>
    <row r="687" spans="1:5" x14ac:dyDescent="0.25">
      <c r="B687"/>
      <c r="C687"/>
      <c r="D687"/>
      <c r="E687"/>
    </row>
    <row r="688" spans="1:5" x14ac:dyDescent="0.25">
      <c r="B688"/>
      <c r="C688"/>
      <c r="D688"/>
      <c r="E688"/>
    </row>
    <row r="689" spans="2:5" x14ac:dyDescent="0.25">
      <c r="B689"/>
      <c r="C689"/>
      <c r="D689"/>
      <c r="E689"/>
    </row>
    <row r="690" spans="2:5" x14ac:dyDescent="0.25">
      <c r="B690"/>
      <c r="C690"/>
      <c r="D690"/>
      <c r="E690"/>
    </row>
    <row r="691" spans="2:5" x14ac:dyDescent="0.25">
      <c r="B691"/>
      <c r="C691"/>
      <c r="D691"/>
      <c r="E691"/>
    </row>
    <row r="692" spans="2:5" x14ac:dyDescent="0.25">
      <c r="B692"/>
      <c r="C692"/>
      <c r="D692"/>
      <c r="E692"/>
    </row>
    <row r="693" spans="2:5" x14ac:dyDescent="0.25">
      <c r="B693"/>
      <c r="C693"/>
      <c r="D693"/>
      <c r="E693"/>
    </row>
    <row r="694" spans="2:5" x14ac:dyDescent="0.25">
      <c r="B694"/>
      <c r="C694"/>
      <c r="D694"/>
      <c r="E694"/>
    </row>
    <row r="695" spans="2:5" x14ac:dyDescent="0.25">
      <c r="B695"/>
      <c r="C695"/>
      <c r="D695"/>
      <c r="E695"/>
    </row>
    <row r="696" spans="2:5" x14ac:dyDescent="0.25">
      <c r="B696"/>
      <c r="C696"/>
      <c r="D696"/>
      <c r="E696"/>
    </row>
    <row r="697" spans="2:5" x14ac:dyDescent="0.25">
      <c r="B697"/>
      <c r="C697"/>
      <c r="D697"/>
      <c r="E697"/>
    </row>
    <row r="698" spans="2:5" x14ac:dyDescent="0.25">
      <c r="B698"/>
      <c r="C698"/>
      <c r="D698"/>
      <c r="E698"/>
    </row>
    <row r="699" spans="2:5" x14ac:dyDescent="0.25">
      <c r="B699"/>
      <c r="C699"/>
      <c r="D699"/>
      <c r="E699"/>
    </row>
    <row r="700" spans="2:5" x14ac:dyDescent="0.25">
      <c r="B700"/>
      <c r="C700"/>
      <c r="D700"/>
      <c r="E700"/>
    </row>
    <row r="701" spans="2:5" x14ac:dyDescent="0.25">
      <c r="B701"/>
      <c r="C701"/>
      <c r="D701"/>
      <c r="E701"/>
    </row>
    <row r="702" spans="2:5" x14ac:dyDescent="0.25">
      <c r="B702"/>
      <c r="C702"/>
      <c r="D702"/>
      <c r="E702"/>
    </row>
    <row r="703" spans="2:5" x14ac:dyDescent="0.25">
      <c r="B703"/>
      <c r="C703"/>
      <c r="D703"/>
      <c r="E703"/>
    </row>
    <row r="704" spans="2:5" x14ac:dyDescent="0.25">
      <c r="B704"/>
      <c r="C704"/>
      <c r="D704"/>
      <c r="E704"/>
    </row>
    <row r="705" spans="2:5" x14ac:dyDescent="0.25">
      <c r="B705"/>
      <c r="C705"/>
      <c r="D705"/>
      <c r="E705"/>
    </row>
    <row r="706" spans="2:5" x14ac:dyDescent="0.25">
      <c r="B706"/>
      <c r="C706"/>
      <c r="D706"/>
      <c r="E706"/>
    </row>
    <row r="707" spans="2:5" x14ac:dyDescent="0.25">
      <c r="B707"/>
      <c r="C707"/>
      <c r="D707"/>
      <c r="E707"/>
    </row>
    <row r="708" spans="2:5" x14ac:dyDescent="0.25">
      <c r="B708"/>
      <c r="C708"/>
      <c r="D708"/>
      <c r="E708"/>
    </row>
    <row r="709" spans="2:5" x14ac:dyDescent="0.25">
      <c r="B709"/>
      <c r="C709"/>
      <c r="D709"/>
      <c r="E709"/>
    </row>
    <row r="710" spans="2:5" x14ac:dyDescent="0.25">
      <c r="B710"/>
      <c r="C710"/>
      <c r="D710"/>
      <c r="E710"/>
    </row>
    <row r="711" spans="2:5" x14ac:dyDescent="0.25">
      <c r="B711"/>
      <c r="C711"/>
      <c r="D711"/>
      <c r="E711"/>
    </row>
    <row r="712" spans="2:5" x14ac:dyDescent="0.25">
      <c r="B712"/>
      <c r="C712"/>
      <c r="D712"/>
      <c r="E712"/>
    </row>
    <row r="713" spans="2:5" x14ac:dyDescent="0.25">
      <c r="B713"/>
      <c r="C713"/>
      <c r="D713"/>
      <c r="E713"/>
    </row>
    <row r="714" spans="2:5" x14ac:dyDescent="0.25">
      <c r="B714"/>
      <c r="C714"/>
      <c r="D714"/>
      <c r="E714"/>
    </row>
    <row r="715" spans="2:5" x14ac:dyDescent="0.25">
      <c r="B715"/>
      <c r="C715"/>
      <c r="D715"/>
      <c r="E715"/>
    </row>
    <row r="716" spans="2:5" x14ac:dyDescent="0.25">
      <c r="B716"/>
      <c r="C716"/>
      <c r="D716"/>
      <c r="E716"/>
    </row>
    <row r="717" spans="2:5" x14ac:dyDescent="0.25">
      <c r="B717"/>
      <c r="C717"/>
      <c r="D717"/>
      <c r="E717"/>
    </row>
    <row r="718" spans="2:5" x14ac:dyDescent="0.25">
      <c r="B718"/>
      <c r="C718"/>
      <c r="D718"/>
      <c r="E718"/>
    </row>
    <row r="719" spans="2:5" x14ac:dyDescent="0.25">
      <c r="B719"/>
      <c r="C719"/>
      <c r="D719"/>
      <c r="E719"/>
    </row>
    <row r="720" spans="2:5" x14ac:dyDescent="0.25">
      <c r="B720"/>
      <c r="C720"/>
      <c r="D720"/>
      <c r="E720"/>
    </row>
    <row r="721" spans="2:5" x14ac:dyDescent="0.25">
      <c r="B721"/>
      <c r="C721"/>
      <c r="D721"/>
      <c r="E721"/>
    </row>
    <row r="722" spans="2:5" x14ac:dyDescent="0.25">
      <c r="B722"/>
      <c r="C722"/>
      <c r="D722"/>
      <c r="E722"/>
    </row>
    <row r="723" spans="2:5" x14ac:dyDescent="0.25">
      <c r="B723"/>
      <c r="C723"/>
      <c r="D723"/>
      <c r="E723"/>
    </row>
    <row r="724" spans="2:5" x14ac:dyDescent="0.25">
      <c r="B724"/>
      <c r="C724"/>
      <c r="D724"/>
      <c r="E724"/>
    </row>
    <row r="725" spans="2:5" x14ac:dyDescent="0.25">
      <c r="B725"/>
      <c r="C725"/>
      <c r="D725"/>
      <c r="E725"/>
    </row>
    <row r="726" spans="2:5" x14ac:dyDescent="0.25">
      <c r="B726"/>
      <c r="C726"/>
      <c r="D726"/>
      <c r="E726"/>
    </row>
    <row r="727" spans="2:5" x14ac:dyDescent="0.25">
      <c r="B727"/>
      <c r="C727"/>
      <c r="D727"/>
      <c r="E727"/>
    </row>
    <row r="728" spans="2:5" x14ac:dyDescent="0.25">
      <c r="B728"/>
      <c r="C728"/>
      <c r="D728"/>
      <c r="E728"/>
    </row>
    <row r="729" spans="2:5" x14ac:dyDescent="0.25">
      <c r="B729"/>
      <c r="C729"/>
      <c r="D729"/>
      <c r="E729"/>
    </row>
    <row r="730" spans="2:5" x14ac:dyDescent="0.25">
      <c r="B730"/>
      <c r="C730"/>
      <c r="D730"/>
      <c r="E730"/>
    </row>
    <row r="731" spans="2:5" x14ac:dyDescent="0.25">
      <c r="B731"/>
      <c r="C731"/>
      <c r="D731"/>
      <c r="E731"/>
    </row>
    <row r="732" spans="2:5" x14ac:dyDescent="0.25">
      <c r="B732"/>
      <c r="C732"/>
      <c r="D732"/>
      <c r="E732"/>
    </row>
    <row r="733" spans="2:5" x14ac:dyDescent="0.25">
      <c r="B733"/>
      <c r="C733"/>
      <c r="D733"/>
      <c r="E733"/>
    </row>
    <row r="734" spans="2:5" x14ac:dyDescent="0.25">
      <c r="B734"/>
      <c r="C734"/>
      <c r="D734"/>
      <c r="E734"/>
    </row>
    <row r="735" spans="2:5" x14ac:dyDescent="0.25">
      <c r="B735"/>
      <c r="C735"/>
      <c r="D735"/>
      <c r="E735"/>
    </row>
    <row r="736" spans="2:5" x14ac:dyDescent="0.25">
      <c r="B736"/>
      <c r="C736"/>
      <c r="D736"/>
      <c r="E736"/>
    </row>
    <row r="737" spans="2:5" x14ac:dyDescent="0.25">
      <c r="B737"/>
      <c r="C737"/>
      <c r="D737"/>
      <c r="E737"/>
    </row>
    <row r="738" spans="2:5" x14ac:dyDescent="0.25">
      <c r="B738"/>
      <c r="C738"/>
      <c r="D738"/>
      <c r="E738"/>
    </row>
    <row r="739" spans="2:5" x14ac:dyDescent="0.25">
      <c r="B739"/>
      <c r="C739"/>
      <c r="D739"/>
      <c r="E739"/>
    </row>
    <row r="740" spans="2:5" x14ac:dyDescent="0.25">
      <c r="B740"/>
      <c r="C740"/>
      <c r="D740"/>
      <c r="E740"/>
    </row>
    <row r="741" spans="2:5" x14ac:dyDescent="0.25">
      <c r="B741"/>
      <c r="C741"/>
      <c r="D741"/>
      <c r="E741"/>
    </row>
    <row r="742" spans="2:5" x14ac:dyDescent="0.25">
      <c r="B742"/>
      <c r="C742"/>
      <c r="D742"/>
      <c r="E742"/>
    </row>
    <row r="743" spans="2:5" x14ac:dyDescent="0.25">
      <c r="B743"/>
      <c r="C743"/>
      <c r="D743"/>
      <c r="E743"/>
    </row>
    <row r="744" spans="2:5" x14ac:dyDescent="0.25">
      <c r="B744"/>
      <c r="C744"/>
      <c r="D744"/>
      <c r="E744"/>
    </row>
    <row r="745" spans="2:5" x14ac:dyDescent="0.25">
      <c r="B745"/>
      <c r="C745"/>
      <c r="D745"/>
      <c r="E745"/>
    </row>
    <row r="746" spans="2:5" x14ac:dyDescent="0.25">
      <c r="B746"/>
      <c r="C746"/>
      <c r="D746"/>
      <c r="E746"/>
    </row>
    <row r="747" spans="2:5" x14ac:dyDescent="0.25">
      <c r="B747"/>
      <c r="C747"/>
      <c r="D747"/>
      <c r="E747"/>
    </row>
    <row r="748" spans="2:5" x14ac:dyDescent="0.25">
      <c r="B748"/>
      <c r="C748"/>
      <c r="D748"/>
      <c r="E748"/>
    </row>
    <row r="749" spans="2:5" x14ac:dyDescent="0.25">
      <c r="B749"/>
      <c r="C749"/>
      <c r="D749"/>
      <c r="E749"/>
    </row>
    <row r="750" spans="2:5" x14ac:dyDescent="0.25">
      <c r="B750"/>
      <c r="C750"/>
      <c r="D750"/>
      <c r="E750"/>
    </row>
    <row r="751" spans="2:5" x14ac:dyDescent="0.25">
      <c r="B751"/>
      <c r="C751"/>
      <c r="D751"/>
      <c r="E751"/>
    </row>
    <row r="752" spans="2:5" x14ac:dyDescent="0.25">
      <c r="B752"/>
      <c r="C752"/>
      <c r="D752"/>
      <c r="E752"/>
    </row>
    <row r="753" spans="2:5" x14ac:dyDescent="0.25">
      <c r="B753"/>
      <c r="C753"/>
      <c r="D753"/>
      <c r="E753"/>
    </row>
    <row r="754" spans="2:5" x14ac:dyDescent="0.25">
      <c r="B754"/>
      <c r="C754"/>
      <c r="D754"/>
      <c r="E754"/>
    </row>
    <row r="755" spans="2:5" x14ac:dyDescent="0.25">
      <c r="B755"/>
      <c r="C755"/>
      <c r="D755"/>
      <c r="E755"/>
    </row>
    <row r="756" spans="2:5" x14ac:dyDescent="0.25">
      <c r="B756"/>
      <c r="C756"/>
      <c r="D756"/>
      <c r="E756"/>
    </row>
    <row r="757" spans="2:5" x14ac:dyDescent="0.25">
      <c r="B757"/>
      <c r="C757"/>
      <c r="D757"/>
      <c r="E757"/>
    </row>
    <row r="758" spans="2:5" x14ac:dyDescent="0.25">
      <c r="B758"/>
      <c r="C758"/>
      <c r="D758"/>
      <c r="E758"/>
    </row>
    <row r="759" spans="2:5" x14ac:dyDescent="0.25">
      <c r="B759"/>
      <c r="C759"/>
      <c r="D759"/>
      <c r="E759"/>
    </row>
    <row r="760" spans="2:5" x14ac:dyDescent="0.25">
      <c r="B760"/>
      <c r="C760"/>
      <c r="D760"/>
      <c r="E760"/>
    </row>
    <row r="761" spans="2:5" x14ac:dyDescent="0.25">
      <c r="B761"/>
      <c r="C761"/>
      <c r="D761"/>
      <c r="E761"/>
    </row>
    <row r="762" spans="2:5" x14ac:dyDescent="0.25">
      <c r="B762"/>
      <c r="C762"/>
      <c r="D762"/>
      <c r="E762"/>
    </row>
    <row r="763" spans="2:5" x14ac:dyDescent="0.25">
      <c r="B763"/>
      <c r="C763"/>
      <c r="D763"/>
      <c r="E763"/>
    </row>
    <row r="764" spans="2:5" x14ac:dyDescent="0.25">
      <c r="B764"/>
      <c r="C764"/>
      <c r="D764"/>
      <c r="E764"/>
    </row>
    <row r="765" spans="2:5" x14ac:dyDescent="0.25">
      <c r="B765"/>
      <c r="C765"/>
      <c r="D765"/>
      <c r="E765"/>
    </row>
    <row r="766" spans="2:5" x14ac:dyDescent="0.25">
      <c r="B766"/>
      <c r="C766"/>
      <c r="D766"/>
      <c r="E766"/>
    </row>
    <row r="767" spans="2:5" x14ac:dyDescent="0.25">
      <c r="B767"/>
      <c r="C767"/>
      <c r="D767"/>
      <c r="E767"/>
    </row>
    <row r="768" spans="2:5" x14ac:dyDescent="0.25">
      <c r="B768"/>
      <c r="C768"/>
      <c r="D768"/>
      <c r="E768"/>
    </row>
    <row r="769" spans="2:5" x14ac:dyDescent="0.25">
      <c r="B769"/>
      <c r="C769"/>
      <c r="D769"/>
      <c r="E769"/>
    </row>
    <row r="770" spans="2:5" x14ac:dyDescent="0.25">
      <c r="B770"/>
      <c r="C770"/>
      <c r="D770"/>
      <c r="E770"/>
    </row>
    <row r="771" spans="2:5" x14ac:dyDescent="0.25">
      <c r="B771"/>
      <c r="C771"/>
      <c r="D771"/>
      <c r="E771"/>
    </row>
    <row r="772" spans="2:5" x14ac:dyDescent="0.25">
      <c r="B772"/>
      <c r="C772"/>
      <c r="D772"/>
      <c r="E772"/>
    </row>
    <row r="773" spans="2:5" x14ac:dyDescent="0.25">
      <c r="B773"/>
      <c r="C773"/>
      <c r="D773"/>
      <c r="E773"/>
    </row>
    <row r="774" spans="2:5" x14ac:dyDescent="0.25">
      <c r="B774"/>
      <c r="C774"/>
      <c r="D774"/>
      <c r="E774"/>
    </row>
    <row r="775" spans="2:5" x14ac:dyDescent="0.25">
      <c r="B775"/>
      <c r="C775"/>
      <c r="D775"/>
      <c r="E775"/>
    </row>
    <row r="776" spans="2:5" x14ac:dyDescent="0.25">
      <c r="B776"/>
      <c r="C776"/>
      <c r="D776"/>
      <c r="E776"/>
    </row>
    <row r="777" spans="2:5" x14ac:dyDescent="0.25">
      <c r="B777"/>
      <c r="C777"/>
      <c r="D777"/>
      <c r="E777"/>
    </row>
    <row r="778" spans="2:5" x14ac:dyDescent="0.25">
      <c r="B778"/>
      <c r="C778"/>
      <c r="D778"/>
      <c r="E778"/>
    </row>
    <row r="779" spans="2:5" x14ac:dyDescent="0.25">
      <c r="B779"/>
      <c r="C779"/>
      <c r="D779"/>
      <c r="E779"/>
    </row>
    <row r="780" spans="2:5" x14ac:dyDescent="0.25">
      <c r="B780"/>
      <c r="C780"/>
      <c r="D780"/>
      <c r="E780"/>
    </row>
    <row r="781" spans="2:5" x14ac:dyDescent="0.25">
      <c r="B781"/>
      <c r="C781"/>
      <c r="D781"/>
      <c r="E781"/>
    </row>
    <row r="782" spans="2:5" x14ac:dyDescent="0.25">
      <c r="B782"/>
      <c r="C782"/>
      <c r="D782"/>
      <c r="E782"/>
    </row>
    <row r="783" spans="2:5" x14ac:dyDescent="0.25">
      <c r="B783"/>
      <c r="C783"/>
      <c r="D783"/>
      <c r="E783"/>
    </row>
    <row r="784" spans="2:5" x14ac:dyDescent="0.25">
      <c r="B784"/>
      <c r="C784"/>
      <c r="D784"/>
      <c r="E784"/>
    </row>
    <row r="785" spans="2:5" x14ac:dyDescent="0.25">
      <c r="B785"/>
      <c r="C785"/>
      <c r="D785"/>
      <c r="E785"/>
    </row>
    <row r="786" spans="2:5" x14ac:dyDescent="0.25">
      <c r="B786"/>
      <c r="C786"/>
      <c r="D786"/>
      <c r="E786"/>
    </row>
    <row r="787" spans="2:5" x14ac:dyDescent="0.25">
      <c r="B787"/>
      <c r="C787"/>
      <c r="D787"/>
      <c r="E787"/>
    </row>
    <row r="788" spans="2:5" x14ac:dyDescent="0.25">
      <c r="B788"/>
      <c r="C788"/>
      <c r="D788"/>
      <c r="E788"/>
    </row>
    <row r="789" spans="2:5" x14ac:dyDescent="0.25">
      <c r="B789"/>
      <c r="C789"/>
      <c r="D789"/>
      <c r="E789"/>
    </row>
    <row r="790" spans="2:5" x14ac:dyDescent="0.25">
      <c r="B790"/>
      <c r="C790"/>
      <c r="D790"/>
      <c r="E790"/>
    </row>
    <row r="791" spans="2:5" x14ac:dyDescent="0.25">
      <c r="B791"/>
      <c r="C791"/>
      <c r="D791"/>
      <c r="E791"/>
    </row>
    <row r="792" spans="2:5" x14ac:dyDescent="0.25">
      <c r="B792"/>
      <c r="C792"/>
      <c r="D792"/>
      <c r="E792"/>
    </row>
    <row r="793" spans="2:5" x14ac:dyDescent="0.25">
      <c r="B793"/>
      <c r="C793"/>
      <c r="D793"/>
      <c r="E793"/>
    </row>
    <row r="794" spans="2:5" x14ac:dyDescent="0.25">
      <c r="B794"/>
      <c r="C794"/>
      <c r="D794"/>
      <c r="E794"/>
    </row>
    <row r="795" spans="2:5" x14ac:dyDescent="0.25">
      <c r="B795"/>
      <c r="C795"/>
      <c r="D795"/>
      <c r="E795"/>
    </row>
    <row r="796" spans="2:5" x14ac:dyDescent="0.25">
      <c r="B796"/>
      <c r="C796"/>
      <c r="D796"/>
      <c r="E796"/>
    </row>
    <row r="797" spans="2:5" x14ac:dyDescent="0.25">
      <c r="B797"/>
      <c r="C797"/>
      <c r="D797"/>
      <c r="E797"/>
    </row>
    <row r="798" spans="2:5" x14ac:dyDescent="0.25">
      <c r="B798"/>
      <c r="C798"/>
      <c r="D798"/>
      <c r="E798"/>
    </row>
    <row r="799" spans="2:5" x14ac:dyDescent="0.25">
      <c r="B799"/>
      <c r="C799"/>
      <c r="D799"/>
      <c r="E799"/>
    </row>
    <row r="800" spans="2:5" x14ac:dyDescent="0.25">
      <c r="B800"/>
      <c r="C800"/>
      <c r="D800"/>
      <c r="E800"/>
    </row>
    <row r="801" spans="2:5" x14ac:dyDescent="0.25">
      <c r="B801"/>
      <c r="C801"/>
      <c r="D801"/>
      <c r="E801"/>
    </row>
    <row r="802" spans="2:5" x14ac:dyDescent="0.25">
      <c r="B802"/>
      <c r="C802"/>
      <c r="D802"/>
      <c r="E802"/>
    </row>
    <row r="803" spans="2:5" x14ac:dyDescent="0.25">
      <c r="B803"/>
      <c r="C803"/>
      <c r="D803"/>
      <c r="E803"/>
    </row>
    <row r="804" spans="2:5" x14ac:dyDescent="0.25">
      <c r="B804"/>
      <c r="C804"/>
      <c r="D804"/>
      <c r="E804"/>
    </row>
    <row r="805" spans="2:5" x14ac:dyDescent="0.25">
      <c r="B805"/>
      <c r="C805"/>
      <c r="D805"/>
      <c r="E805"/>
    </row>
    <row r="806" spans="2:5" x14ac:dyDescent="0.25">
      <c r="B806"/>
      <c r="C806"/>
      <c r="D806"/>
      <c r="E806"/>
    </row>
    <row r="807" spans="2:5" x14ac:dyDescent="0.25">
      <c r="B807"/>
      <c r="C807"/>
      <c r="D807"/>
      <c r="E807"/>
    </row>
    <row r="808" spans="2:5" x14ac:dyDescent="0.25">
      <c r="B808"/>
      <c r="C808"/>
      <c r="D808"/>
      <c r="E808"/>
    </row>
    <row r="809" spans="2:5" x14ac:dyDescent="0.25">
      <c r="B809"/>
      <c r="C809"/>
      <c r="D809"/>
      <c r="E809"/>
    </row>
    <row r="810" spans="2:5" x14ac:dyDescent="0.25">
      <c r="B810"/>
      <c r="C810"/>
      <c r="D810"/>
      <c r="E810"/>
    </row>
    <row r="811" spans="2:5" x14ac:dyDescent="0.25">
      <c r="B811"/>
      <c r="C811"/>
      <c r="D811"/>
      <c r="E811"/>
    </row>
    <row r="812" spans="2:5" x14ac:dyDescent="0.25">
      <c r="B812"/>
      <c r="C812"/>
      <c r="D812"/>
      <c r="E812"/>
    </row>
    <row r="813" spans="2:5" x14ac:dyDescent="0.25">
      <c r="B813"/>
      <c r="C813"/>
      <c r="D813"/>
      <c r="E813"/>
    </row>
    <row r="814" spans="2:5" x14ac:dyDescent="0.25">
      <c r="B814"/>
      <c r="C814"/>
      <c r="D814"/>
      <c r="E814"/>
    </row>
    <row r="815" spans="2:5" x14ac:dyDescent="0.25">
      <c r="B815"/>
      <c r="C815"/>
      <c r="D815"/>
      <c r="E815"/>
    </row>
    <row r="816" spans="2:5" x14ac:dyDescent="0.25">
      <c r="B816"/>
      <c r="C816"/>
      <c r="D816"/>
      <c r="E816"/>
    </row>
    <row r="817" spans="2:5" x14ac:dyDescent="0.25">
      <c r="B817"/>
      <c r="C817"/>
      <c r="D817"/>
      <c r="E817"/>
    </row>
    <row r="818" spans="2:5" x14ac:dyDescent="0.25">
      <c r="B818"/>
      <c r="C818"/>
      <c r="D818"/>
      <c r="E818"/>
    </row>
    <row r="819" spans="2:5" x14ac:dyDescent="0.25">
      <c r="B819"/>
      <c r="C819"/>
      <c r="D819"/>
      <c r="E819"/>
    </row>
    <row r="820" spans="2:5" x14ac:dyDescent="0.25">
      <c r="B820"/>
      <c r="C820"/>
      <c r="D820"/>
      <c r="E820"/>
    </row>
    <row r="821" spans="2:5" x14ac:dyDescent="0.25">
      <c r="B821"/>
      <c r="C821"/>
      <c r="D821"/>
      <c r="E821"/>
    </row>
    <row r="822" spans="2:5" x14ac:dyDescent="0.25">
      <c r="B822"/>
      <c r="C822"/>
      <c r="D822"/>
      <c r="E822"/>
    </row>
    <row r="823" spans="2:5" x14ac:dyDescent="0.25">
      <c r="B823"/>
      <c r="C823"/>
      <c r="D823"/>
      <c r="E823"/>
    </row>
    <row r="824" spans="2:5" x14ac:dyDescent="0.25">
      <c r="B824"/>
      <c r="C824"/>
      <c r="D824"/>
      <c r="E824"/>
    </row>
    <row r="825" spans="2:5" x14ac:dyDescent="0.25">
      <c r="B825"/>
      <c r="C825"/>
      <c r="D825"/>
      <c r="E825"/>
    </row>
    <row r="826" spans="2:5" x14ac:dyDescent="0.25">
      <c r="B826"/>
      <c r="C826"/>
      <c r="D826"/>
      <c r="E826"/>
    </row>
    <row r="827" spans="2:5" x14ac:dyDescent="0.25">
      <c r="B827"/>
      <c r="C827"/>
      <c r="D827"/>
      <c r="E827"/>
    </row>
    <row r="828" spans="2:5" x14ac:dyDescent="0.25">
      <c r="B828"/>
      <c r="C828"/>
      <c r="D828"/>
      <c r="E828"/>
    </row>
    <row r="829" spans="2:5" x14ac:dyDescent="0.25">
      <c r="B829"/>
      <c r="C829"/>
      <c r="D829"/>
      <c r="E829"/>
    </row>
    <row r="830" spans="2:5" x14ac:dyDescent="0.25">
      <c r="B830"/>
      <c r="C830"/>
      <c r="D830"/>
      <c r="E830"/>
    </row>
    <row r="831" spans="2:5" x14ac:dyDescent="0.25">
      <c r="B831"/>
      <c r="C831"/>
      <c r="D831"/>
      <c r="E831"/>
    </row>
    <row r="832" spans="2:5" x14ac:dyDescent="0.25">
      <c r="B832"/>
      <c r="C832"/>
      <c r="D832"/>
      <c r="E832"/>
    </row>
    <row r="833" spans="2:5" x14ac:dyDescent="0.25">
      <c r="B833"/>
      <c r="C833"/>
      <c r="D833"/>
      <c r="E833"/>
    </row>
    <row r="834" spans="2:5" x14ac:dyDescent="0.25">
      <c r="B834"/>
      <c r="C834"/>
      <c r="D834"/>
      <c r="E834"/>
    </row>
    <row r="835" spans="2:5" x14ac:dyDescent="0.25">
      <c r="B835"/>
      <c r="C835"/>
      <c r="D835"/>
      <c r="E835"/>
    </row>
    <row r="836" spans="2:5" x14ac:dyDescent="0.25">
      <c r="B836"/>
      <c r="C836"/>
      <c r="D836"/>
      <c r="E836"/>
    </row>
    <row r="837" spans="2:5" x14ac:dyDescent="0.25">
      <c r="B837"/>
      <c r="C837"/>
      <c r="D837"/>
      <c r="E837"/>
    </row>
    <row r="838" spans="2:5" x14ac:dyDescent="0.25">
      <c r="B838"/>
      <c r="C838"/>
      <c r="D838"/>
      <c r="E838"/>
    </row>
    <row r="839" spans="2:5" x14ac:dyDescent="0.25">
      <c r="B839"/>
      <c r="C839"/>
      <c r="D839"/>
      <c r="E839"/>
    </row>
    <row r="840" spans="2:5" x14ac:dyDescent="0.25">
      <c r="B840"/>
      <c r="C840"/>
      <c r="D840"/>
      <c r="E840"/>
    </row>
    <row r="841" spans="2:5" x14ac:dyDescent="0.25">
      <c r="B841"/>
      <c r="C841"/>
      <c r="D841"/>
      <c r="E841"/>
    </row>
    <row r="842" spans="2:5" x14ac:dyDescent="0.25">
      <c r="B842"/>
      <c r="C842"/>
      <c r="D842"/>
      <c r="E842"/>
    </row>
    <row r="843" spans="2:5" x14ac:dyDescent="0.25">
      <c r="B843"/>
      <c r="C843"/>
      <c r="D843"/>
      <c r="E843"/>
    </row>
  </sheetData>
  <autoFilter ref="C1:C678">
    <sortState ref="A2:E678">
      <sortCondition sortBy="cellColor" ref="C1:C678" dxfId="0"/>
    </sortState>
  </autoFilter>
  <sortState ref="A2:E678">
    <sortCondition ref="C1"/>
  </sortState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pane ySplit="1" topLeftCell="A2" activePane="bottomLeft" state="frozen"/>
      <selection activeCell="J22" sqref="J22"/>
      <selection pane="bottomLeft" activeCell="B12" sqref="B12"/>
    </sheetView>
  </sheetViews>
  <sheetFormatPr defaultRowHeight="15" x14ac:dyDescent="0.25"/>
  <cols>
    <col min="2" max="2" width="49.28515625" style="33" customWidth="1"/>
    <col min="3" max="3" width="39.42578125" style="41" customWidth="1"/>
    <col min="4" max="4" width="26.28515625" style="33" customWidth="1"/>
    <col min="5" max="8" width="9.140625" style="64"/>
    <col min="9" max="10" width="9.140625" style="33"/>
  </cols>
  <sheetData>
    <row r="1" spans="1:10" ht="45" x14ac:dyDescent="0.25">
      <c r="A1" s="89" t="s">
        <v>959</v>
      </c>
      <c r="B1" s="39" t="s">
        <v>1</v>
      </c>
      <c r="C1" s="39" t="s">
        <v>2</v>
      </c>
      <c r="D1" s="36" t="s">
        <v>944</v>
      </c>
      <c r="E1" s="56" t="s">
        <v>4</v>
      </c>
      <c r="F1" s="56" t="s">
        <v>5</v>
      </c>
      <c r="G1" s="56" t="s">
        <v>6</v>
      </c>
      <c r="H1" s="56" t="s">
        <v>7</v>
      </c>
      <c r="I1" s="50"/>
      <c r="J1" s="50"/>
    </row>
    <row r="2" spans="1:10" ht="30" x14ac:dyDescent="0.25">
      <c r="B2" s="45" t="s">
        <v>53</v>
      </c>
      <c r="C2" s="30" t="s">
        <v>52</v>
      </c>
      <c r="D2" s="49">
        <v>8700</v>
      </c>
      <c r="E2" s="58" t="str">
        <f>IF(D2&lt;10000.01,"X","")</f>
        <v>X</v>
      </c>
      <c r="F2" s="58"/>
      <c r="G2" s="58" t="str">
        <f>IF(D2&gt;50000,"X"," ")</f>
        <v xml:space="preserve"> </v>
      </c>
      <c r="H2" s="58"/>
      <c r="I2" s="50"/>
      <c r="J2" s="50"/>
    </row>
    <row r="3" spans="1:10" x14ac:dyDescent="0.25">
      <c r="B3" s="45" t="s">
        <v>82</v>
      </c>
      <c r="C3" s="30" t="s">
        <v>81</v>
      </c>
      <c r="D3" s="49">
        <v>5600</v>
      </c>
      <c r="E3" s="58" t="str">
        <f t="shared" ref="E3:E15" si="0">IF(D3&lt;10000.01,"X","")</f>
        <v>X</v>
      </c>
      <c r="F3" s="58"/>
      <c r="G3" s="58" t="str">
        <f t="shared" ref="G3:G15" si="1">IF(D3&gt;50000,"X"," ")</f>
        <v xml:space="preserve"> </v>
      </c>
      <c r="H3" s="58"/>
      <c r="I3" s="50"/>
      <c r="J3" s="50"/>
    </row>
    <row r="4" spans="1:10" x14ac:dyDescent="0.25">
      <c r="B4" s="45" t="s">
        <v>62</v>
      </c>
      <c r="C4" s="30" t="s">
        <v>61</v>
      </c>
      <c r="D4" s="49">
        <v>6300</v>
      </c>
      <c r="E4" s="58" t="str">
        <f t="shared" si="0"/>
        <v>X</v>
      </c>
      <c r="F4" s="58"/>
      <c r="G4" s="58" t="str">
        <f t="shared" si="1"/>
        <v xml:space="preserve"> </v>
      </c>
      <c r="H4" s="58"/>
      <c r="I4" s="50"/>
      <c r="J4" s="50"/>
    </row>
    <row r="5" spans="1:10" ht="30" x14ac:dyDescent="0.25">
      <c r="B5" s="30" t="s">
        <v>56</v>
      </c>
      <c r="C5" s="30" t="s">
        <v>55</v>
      </c>
      <c r="D5" s="49">
        <v>20900</v>
      </c>
      <c r="E5" s="58" t="str">
        <f t="shared" si="0"/>
        <v/>
      </c>
      <c r="F5" s="58" t="str">
        <f t="shared" ref="F5:F15" si="2">IF(D5&lt;50000.01,"X","")</f>
        <v>X</v>
      </c>
      <c r="G5" s="58" t="str">
        <f t="shared" si="1"/>
        <v xml:space="preserve"> </v>
      </c>
      <c r="H5" s="58"/>
      <c r="I5" s="50"/>
      <c r="J5" s="50"/>
    </row>
    <row r="6" spans="1:10" ht="30" x14ac:dyDescent="0.25">
      <c r="B6" s="30" t="s">
        <v>85</v>
      </c>
      <c r="C6" s="30" t="s">
        <v>84</v>
      </c>
      <c r="D6" s="49">
        <v>42400</v>
      </c>
      <c r="E6" s="58" t="str">
        <f t="shared" si="0"/>
        <v/>
      </c>
      <c r="F6" s="58" t="str">
        <f t="shared" si="2"/>
        <v>X</v>
      </c>
      <c r="G6" s="58" t="str">
        <f t="shared" si="1"/>
        <v xml:space="preserve"> </v>
      </c>
      <c r="H6" s="58"/>
      <c r="I6" s="50"/>
      <c r="J6" s="50"/>
    </row>
    <row r="7" spans="1:10" ht="30" x14ac:dyDescent="0.25">
      <c r="B7" s="30" t="s">
        <v>65</v>
      </c>
      <c r="C7" s="30" t="s">
        <v>64</v>
      </c>
      <c r="D7" s="49">
        <v>15700</v>
      </c>
      <c r="E7" s="58" t="str">
        <f t="shared" si="0"/>
        <v/>
      </c>
      <c r="F7" s="58" t="str">
        <f t="shared" si="2"/>
        <v>X</v>
      </c>
      <c r="G7" s="58" t="str">
        <f t="shared" si="1"/>
        <v xml:space="preserve"> </v>
      </c>
      <c r="H7" s="58"/>
      <c r="I7" s="50"/>
      <c r="J7" s="50"/>
    </row>
    <row r="8" spans="1:10" x14ac:dyDescent="0.25">
      <c r="B8" s="30" t="s">
        <v>59</v>
      </c>
      <c r="C8" s="30" t="s">
        <v>58</v>
      </c>
      <c r="D8" s="49">
        <v>11300</v>
      </c>
      <c r="E8" s="58" t="str">
        <f t="shared" si="0"/>
        <v/>
      </c>
      <c r="F8" s="58" t="str">
        <f t="shared" si="2"/>
        <v>X</v>
      </c>
      <c r="G8" s="58" t="str">
        <f t="shared" si="1"/>
        <v xml:space="preserve"> </v>
      </c>
      <c r="H8" s="58"/>
      <c r="I8" s="50"/>
      <c r="J8" s="50"/>
    </row>
    <row r="9" spans="1:10" ht="30" x14ac:dyDescent="0.25">
      <c r="B9" s="30" t="s">
        <v>889</v>
      </c>
      <c r="C9" s="30" t="s">
        <v>52</v>
      </c>
      <c r="D9" s="49">
        <v>8700</v>
      </c>
      <c r="E9" s="58" t="str">
        <f t="shared" si="0"/>
        <v>X</v>
      </c>
      <c r="F9" s="58"/>
      <c r="G9" s="58" t="str">
        <f t="shared" si="1"/>
        <v xml:space="preserve"> </v>
      </c>
      <c r="H9" s="58"/>
      <c r="I9" s="50"/>
      <c r="J9" s="50"/>
    </row>
    <row r="10" spans="1:10" x14ac:dyDescent="0.25">
      <c r="B10" s="30" t="s">
        <v>879</v>
      </c>
      <c r="C10" s="30" t="s">
        <v>81</v>
      </c>
      <c r="D10" s="49">
        <v>5200</v>
      </c>
      <c r="E10" s="58" t="str">
        <f t="shared" si="0"/>
        <v>X</v>
      </c>
      <c r="F10" s="58"/>
      <c r="G10" s="58" t="str">
        <f t="shared" si="1"/>
        <v xml:space="preserve"> </v>
      </c>
      <c r="H10" s="58"/>
      <c r="I10" s="50"/>
      <c r="J10" s="50"/>
    </row>
    <row r="11" spans="1:10" x14ac:dyDescent="0.25">
      <c r="B11" s="30" t="s">
        <v>883</v>
      </c>
      <c r="C11" s="30" t="s">
        <v>61</v>
      </c>
      <c r="D11" s="49">
        <v>6000</v>
      </c>
      <c r="E11" s="58" t="str">
        <f t="shared" si="0"/>
        <v>X</v>
      </c>
      <c r="F11" s="58"/>
      <c r="G11" s="58" t="str">
        <f t="shared" si="1"/>
        <v xml:space="preserve"> </v>
      </c>
      <c r="H11" s="58"/>
      <c r="I11" s="50"/>
      <c r="J11" s="50"/>
    </row>
    <row r="12" spans="1:10" ht="30" x14ac:dyDescent="0.25">
      <c r="B12" s="30" t="s">
        <v>887</v>
      </c>
      <c r="C12" s="30" t="s">
        <v>55</v>
      </c>
      <c r="D12" s="49">
        <v>20900</v>
      </c>
      <c r="E12" s="58" t="str">
        <f t="shared" si="0"/>
        <v/>
      </c>
      <c r="F12" s="58" t="str">
        <f t="shared" si="2"/>
        <v>X</v>
      </c>
      <c r="G12" s="58" t="str">
        <f t="shared" si="1"/>
        <v xml:space="preserve"> </v>
      </c>
      <c r="H12" s="58"/>
      <c r="I12" s="50"/>
      <c r="J12" s="50"/>
    </row>
    <row r="13" spans="1:10" ht="30" x14ac:dyDescent="0.25">
      <c r="B13" s="30" t="s">
        <v>885</v>
      </c>
      <c r="C13" s="30" t="s">
        <v>84</v>
      </c>
      <c r="D13" s="49">
        <v>42400</v>
      </c>
      <c r="E13" s="58" t="str">
        <f t="shared" si="0"/>
        <v/>
      </c>
      <c r="F13" s="58" t="str">
        <f t="shared" si="2"/>
        <v>X</v>
      </c>
      <c r="G13" s="58" t="str">
        <f t="shared" si="1"/>
        <v xml:space="preserve"> </v>
      </c>
      <c r="H13" s="58"/>
      <c r="I13" s="50"/>
      <c r="J13" s="50"/>
    </row>
    <row r="14" spans="1:10" ht="30" x14ac:dyDescent="0.25">
      <c r="B14" s="30" t="s">
        <v>891</v>
      </c>
      <c r="C14" s="30" t="s">
        <v>64</v>
      </c>
      <c r="D14" s="49">
        <v>17700</v>
      </c>
      <c r="E14" s="58" t="str">
        <f t="shared" si="0"/>
        <v/>
      </c>
      <c r="F14" s="58" t="str">
        <f t="shared" si="2"/>
        <v>X</v>
      </c>
      <c r="G14" s="58" t="str">
        <f t="shared" si="1"/>
        <v xml:space="preserve"> </v>
      </c>
      <c r="H14" s="58"/>
      <c r="I14" s="50"/>
      <c r="J14" s="50"/>
    </row>
    <row r="15" spans="1:10" x14ac:dyDescent="0.25">
      <c r="B15" s="30" t="s">
        <v>881</v>
      </c>
      <c r="C15" s="30" t="s">
        <v>58</v>
      </c>
      <c r="D15" s="49">
        <v>10900</v>
      </c>
      <c r="E15" s="58" t="str">
        <f t="shared" si="0"/>
        <v/>
      </c>
      <c r="F15" s="58" t="str">
        <f t="shared" si="2"/>
        <v>X</v>
      </c>
      <c r="G15" s="58" t="str">
        <f t="shared" si="1"/>
        <v xml:space="preserve"> </v>
      </c>
      <c r="H15" s="58"/>
      <c r="I15" s="50"/>
      <c r="J15" s="50"/>
    </row>
    <row r="16" spans="1:10" x14ac:dyDescent="0.25">
      <c r="B16" s="46" t="s">
        <v>942</v>
      </c>
      <c r="C16" s="40"/>
      <c r="D16" s="44">
        <f>SUM(D2:D15)</f>
        <v>222700</v>
      </c>
      <c r="E16" s="61"/>
      <c r="F16" s="59"/>
      <c r="G16" s="59"/>
      <c r="H16" s="59"/>
      <c r="I16" s="5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pane ySplit="1" topLeftCell="A2" activePane="bottomLeft" state="frozen"/>
      <selection activeCell="J22" sqref="J22"/>
      <selection pane="bottomLeft" activeCell="D20" sqref="D20"/>
    </sheetView>
  </sheetViews>
  <sheetFormatPr defaultRowHeight="15" x14ac:dyDescent="0.25"/>
  <cols>
    <col min="2" max="2" width="42.7109375" style="33" customWidth="1"/>
    <col min="3" max="3" width="27.42578125" style="33" customWidth="1"/>
    <col min="4" max="4" width="22.28515625" style="33" customWidth="1"/>
    <col min="5" max="8" width="9.140625" style="64"/>
  </cols>
  <sheetData>
    <row r="1" spans="1:9" ht="45" x14ac:dyDescent="0.25">
      <c r="A1" s="89" t="s">
        <v>947</v>
      </c>
      <c r="B1" s="39" t="s">
        <v>1</v>
      </c>
      <c r="C1" s="39" t="s">
        <v>2</v>
      </c>
      <c r="D1" s="39" t="s">
        <v>944</v>
      </c>
      <c r="E1" s="56" t="s">
        <v>4</v>
      </c>
      <c r="F1" s="56" t="s">
        <v>5</v>
      </c>
      <c r="G1" s="56" t="s">
        <v>6</v>
      </c>
      <c r="H1" s="56" t="s">
        <v>7</v>
      </c>
      <c r="I1" s="41"/>
    </row>
    <row r="2" spans="1:9" ht="30" x14ac:dyDescent="0.25">
      <c r="B2" s="30" t="s">
        <v>100</v>
      </c>
      <c r="C2" s="30" t="s">
        <v>99</v>
      </c>
      <c r="D2" s="71">
        <v>572548</v>
      </c>
      <c r="E2" s="58" t="str">
        <f>IF(D2&lt;10000.01,"X","")</f>
        <v/>
      </c>
      <c r="F2" s="58" t="str">
        <f>IF(D2&lt;50000.01,"X","")</f>
        <v/>
      </c>
      <c r="G2" s="58" t="str">
        <f>IF(D2&gt;50000,"X"," ")</f>
        <v>X</v>
      </c>
      <c r="H2" s="58"/>
      <c r="I2" s="41"/>
    </row>
    <row r="3" spans="1:9" ht="30" x14ac:dyDescent="0.25">
      <c r="B3" s="30" t="s">
        <v>240</v>
      </c>
      <c r="C3" s="30" t="s">
        <v>166</v>
      </c>
      <c r="D3" s="71">
        <v>363700</v>
      </c>
      <c r="E3" s="58" t="str">
        <f>IF(D3&lt;10000.01,"X","")</f>
        <v/>
      </c>
      <c r="F3" s="58" t="str">
        <f>IF(D3&lt;50000.01,"X","")</f>
        <v/>
      </c>
      <c r="G3" s="58" t="str">
        <f>IF(D3&gt;50000,"X"," ")</f>
        <v>X</v>
      </c>
      <c r="H3" s="58"/>
      <c r="I3" s="41"/>
    </row>
    <row r="4" spans="1:9" ht="30" x14ac:dyDescent="0.25">
      <c r="B4" s="82" t="s">
        <v>243</v>
      </c>
      <c r="C4" s="82" t="s">
        <v>242</v>
      </c>
      <c r="D4" s="83">
        <v>746594</v>
      </c>
      <c r="E4" s="77" t="str">
        <f>IF(D4&lt;10000.01,"X","")</f>
        <v/>
      </c>
      <c r="F4" s="77" t="str">
        <f>IF(D4&lt;50000.01,"X","")</f>
        <v/>
      </c>
      <c r="G4" s="77" t="str">
        <f>IF(D4&gt;50000,"X"," ")</f>
        <v>X</v>
      </c>
      <c r="H4" s="77"/>
      <c r="I4" s="41"/>
    </row>
    <row r="5" spans="1:9" x14ac:dyDescent="0.25">
      <c r="B5" s="40" t="s">
        <v>949</v>
      </c>
      <c r="C5" s="51"/>
      <c r="D5" s="43">
        <f>SUM(D2:D4)</f>
        <v>1682842</v>
      </c>
      <c r="I5" s="41"/>
    </row>
    <row r="6" spans="1:9" x14ac:dyDescent="0.25">
      <c r="B6" s="41"/>
      <c r="C6" s="41"/>
      <c r="D6" s="41"/>
      <c r="I6" s="41"/>
    </row>
    <row r="7" spans="1:9" x14ac:dyDescent="0.25">
      <c r="I7" s="41"/>
    </row>
    <row r="8" spans="1:9" x14ac:dyDescent="0.25">
      <c r="B8" s="41"/>
      <c r="C8" s="41"/>
      <c r="D8" s="41"/>
      <c r="I8" s="41"/>
    </row>
    <row r="9" spans="1:9" x14ac:dyDescent="0.25">
      <c r="B9" s="41"/>
      <c r="C9" s="41"/>
      <c r="D9" s="41"/>
      <c r="I9" s="41"/>
    </row>
  </sheetData>
  <sortState ref="B2:H8">
    <sortCondition ref="C2:C8"/>
    <sortCondition ref="B2:B8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pane ySplit="1" topLeftCell="A2" activePane="bottomLeft" state="frozen"/>
      <selection activeCell="J22" sqref="J22"/>
      <selection pane="bottomLeft" activeCell="G22" sqref="G22"/>
    </sheetView>
  </sheetViews>
  <sheetFormatPr defaultRowHeight="15" x14ac:dyDescent="0.25"/>
  <cols>
    <col min="2" max="2" width="37.5703125" style="29" customWidth="1"/>
    <col min="3" max="3" width="58.85546875" style="29" bestFit="1" customWidth="1"/>
    <col min="4" max="4" width="23.28515625" style="29" customWidth="1"/>
    <col min="5" max="5" width="9.140625" style="60"/>
    <col min="6" max="6" width="9.140625" style="10"/>
    <col min="7" max="8" width="9.140625" style="60"/>
  </cols>
  <sheetData>
    <row r="1" spans="1:8" ht="45" x14ac:dyDescent="0.25">
      <c r="A1" s="1" t="s">
        <v>960</v>
      </c>
      <c r="B1" s="39" t="s">
        <v>1</v>
      </c>
      <c r="C1" s="39" t="s">
        <v>2</v>
      </c>
      <c r="D1" s="73" t="s">
        <v>944</v>
      </c>
      <c r="E1" s="56" t="s">
        <v>4</v>
      </c>
      <c r="F1" s="84" t="s">
        <v>5</v>
      </c>
      <c r="G1" s="56" t="s">
        <v>6</v>
      </c>
      <c r="H1" s="56" t="s">
        <v>7</v>
      </c>
    </row>
    <row r="2" spans="1:8" ht="30" x14ac:dyDescent="0.25">
      <c r="B2" s="45" t="s">
        <v>543</v>
      </c>
      <c r="C2" s="45" t="s">
        <v>78</v>
      </c>
      <c r="D2" s="80">
        <v>50000</v>
      </c>
      <c r="E2" s="12" t="str">
        <f t="shared" ref="E2:E7" si="0">IF(D2&lt;10000.01,"X","")</f>
        <v/>
      </c>
      <c r="F2" s="87" t="str">
        <f t="shared" ref="F2:F7" si="1">IF(D2&lt;50000.01,"X","")</f>
        <v>X</v>
      </c>
      <c r="G2" s="12" t="str">
        <f t="shared" ref="G2:G7" si="2">IF(D2&gt;50000,"X"," ")</f>
        <v xml:space="preserve"> </v>
      </c>
      <c r="H2" s="12"/>
    </row>
    <row r="3" spans="1:8" ht="30" x14ac:dyDescent="0.25">
      <c r="B3" s="30" t="s">
        <v>763</v>
      </c>
      <c r="C3" s="30" t="s">
        <v>762</v>
      </c>
      <c r="D3" s="47">
        <v>50000</v>
      </c>
      <c r="E3" s="58" t="str">
        <f t="shared" si="0"/>
        <v/>
      </c>
      <c r="F3" s="85" t="str">
        <f t="shared" si="1"/>
        <v>X</v>
      </c>
      <c r="G3" s="58" t="str">
        <f t="shared" si="2"/>
        <v xml:space="preserve"> </v>
      </c>
      <c r="H3" s="58"/>
    </row>
    <row r="4" spans="1:8" ht="30" x14ac:dyDescent="0.25">
      <c r="B4" s="30" t="s">
        <v>238</v>
      </c>
      <c r="C4" s="30" t="s">
        <v>196</v>
      </c>
      <c r="D4" s="47">
        <v>50000</v>
      </c>
      <c r="E4" s="58" t="str">
        <f t="shared" si="0"/>
        <v/>
      </c>
      <c r="F4" s="85" t="str">
        <f t="shared" si="1"/>
        <v>X</v>
      </c>
      <c r="G4" s="58" t="str">
        <f t="shared" si="2"/>
        <v xml:space="preserve"> </v>
      </c>
      <c r="H4" s="58"/>
    </row>
    <row r="5" spans="1:8" ht="30" x14ac:dyDescent="0.25">
      <c r="B5" s="30" t="s">
        <v>236</v>
      </c>
      <c r="C5" s="30" t="s">
        <v>235</v>
      </c>
      <c r="D5" s="47">
        <v>50000</v>
      </c>
      <c r="E5" s="58" t="str">
        <f t="shared" si="0"/>
        <v/>
      </c>
      <c r="F5" s="85" t="str">
        <f t="shared" si="1"/>
        <v>X</v>
      </c>
      <c r="G5" s="58" t="str">
        <f t="shared" si="2"/>
        <v xml:space="preserve"> </v>
      </c>
      <c r="H5" s="58"/>
    </row>
    <row r="6" spans="1:8" ht="30" x14ac:dyDescent="0.25">
      <c r="B6" s="30" t="s">
        <v>173</v>
      </c>
      <c r="C6" s="30" t="s">
        <v>172</v>
      </c>
      <c r="D6" s="47">
        <v>49810</v>
      </c>
      <c r="E6" s="58" t="str">
        <f t="shared" si="0"/>
        <v/>
      </c>
      <c r="F6" s="85" t="str">
        <f t="shared" si="1"/>
        <v>X</v>
      </c>
      <c r="G6" s="58" t="str">
        <f t="shared" si="2"/>
        <v xml:space="preserve"> </v>
      </c>
      <c r="H6" s="58"/>
    </row>
    <row r="7" spans="1:8" ht="30" x14ac:dyDescent="0.25">
      <c r="B7" s="30" t="s">
        <v>620</v>
      </c>
      <c r="C7" s="30" t="s">
        <v>619</v>
      </c>
      <c r="D7" s="47">
        <v>50000</v>
      </c>
      <c r="E7" s="58" t="str">
        <f t="shared" si="0"/>
        <v/>
      </c>
      <c r="F7" s="85" t="str">
        <f t="shared" si="1"/>
        <v>X</v>
      </c>
      <c r="G7" s="58" t="str">
        <f t="shared" si="2"/>
        <v xml:space="preserve"> </v>
      </c>
      <c r="H7" s="58"/>
    </row>
    <row r="8" spans="1:8" x14ac:dyDescent="0.25">
      <c r="B8" s="40" t="s">
        <v>942</v>
      </c>
      <c r="C8" s="40"/>
      <c r="D8" s="52">
        <f>SUM(D2:D7)</f>
        <v>299810</v>
      </c>
      <c r="E8" s="61"/>
      <c r="F8" s="86"/>
      <c r="G8" s="59"/>
      <c r="H8" s="59"/>
    </row>
    <row r="9" spans="1:8" x14ac:dyDescent="0.25">
      <c r="B9" s="33"/>
      <c r="C9" s="33"/>
      <c r="D9" s="33"/>
    </row>
    <row r="10" spans="1:8" x14ac:dyDescent="0.25">
      <c r="B10" s="33"/>
      <c r="C10" s="33"/>
      <c r="D10" s="33"/>
    </row>
    <row r="11" spans="1:8" x14ac:dyDescent="0.25">
      <c r="B11" s="33"/>
      <c r="C11" s="33"/>
      <c r="D11" s="33"/>
    </row>
    <row r="12" spans="1:8" x14ac:dyDescent="0.25">
      <c r="B12" s="33"/>
      <c r="C12" s="33"/>
      <c r="D12" s="33"/>
    </row>
  </sheetData>
  <sortState ref="B2:H8">
    <sortCondition ref="C2:C8"/>
    <sortCondition ref="B2:B8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2"/>
  <sheetViews>
    <sheetView workbookViewId="0">
      <pane ySplit="1" topLeftCell="A2" activePane="bottomLeft" state="frozen"/>
      <selection activeCell="J22" sqref="J22"/>
      <selection pane="bottomLeft" activeCell="M19" sqref="M19"/>
    </sheetView>
  </sheetViews>
  <sheetFormatPr defaultRowHeight="15" x14ac:dyDescent="0.25"/>
  <cols>
    <col min="2" max="2" width="61.28515625" style="41" customWidth="1"/>
    <col min="3" max="3" width="47.28515625" style="41" customWidth="1"/>
    <col min="4" max="4" width="23.140625" style="33" customWidth="1"/>
    <col min="5" max="8" width="9.140625" style="64"/>
  </cols>
  <sheetData>
    <row r="1" spans="1:10" ht="45" x14ac:dyDescent="0.25">
      <c r="A1" s="1" t="s">
        <v>961</v>
      </c>
      <c r="B1" s="39" t="s">
        <v>1</v>
      </c>
      <c r="C1" s="39" t="s">
        <v>2</v>
      </c>
      <c r="D1" s="36" t="s">
        <v>944</v>
      </c>
      <c r="E1" s="56" t="s">
        <v>4</v>
      </c>
      <c r="F1" s="56" t="s">
        <v>5</v>
      </c>
      <c r="G1" s="56" t="s">
        <v>6</v>
      </c>
      <c r="H1" s="56" t="s">
        <v>7</v>
      </c>
      <c r="I1" s="33"/>
      <c r="J1" s="33"/>
    </row>
    <row r="2" spans="1:10" x14ac:dyDescent="0.25">
      <c r="B2" s="98" t="s">
        <v>740</v>
      </c>
      <c r="C2" s="98" t="s">
        <v>739</v>
      </c>
      <c r="D2" s="99">
        <v>50000</v>
      </c>
      <c r="E2" s="98" t="str">
        <f t="shared" ref="E2:E19" si="0">IF(D2&lt;10000.01,"X","")</f>
        <v/>
      </c>
      <c r="F2" s="98" t="str">
        <f t="shared" ref="F2:F19" si="1">IF(D2&lt;50000.01,"X","")</f>
        <v>X</v>
      </c>
      <c r="G2" s="98"/>
      <c r="H2" s="98"/>
      <c r="I2" s="33"/>
      <c r="J2" s="33"/>
    </row>
    <row r="3" spans="1:10" ht="45" x14ac:dyDescent="0.25">
      <c r="B3" s="98" t="s">
        <v>376</v>
      </c>
      <c r="C3" s="98" t="s">
        <v>375</v>
      </c>
      <c r="D3" s="99">
        <v>12464</v>
      </c>
      <c r="E3" s="98" t="str">
        <f t="shared" si="0"/>
        <v/>
      </c>
      <c r="F3" s="98" t="str">
        <f t="shared" si="1"/>
        <v>X</v>
      </c>
      <c r="G3" s="98"/>
      <c r="H3" s="98"/>
      <c r="I3" s="33"/>
      <c r="J3" s="33"/>
    </row>
    <row r="4" spans="1:10" x14ac:dyDescent="0.25">
      <c r="B4" s="100" t="s">
        <v>148</v>
      </c>
      <c r="C4" s="100" t="s">
        <v>147</v>
      </c>
      <c r="D4" s="101">
        <v>103240</v>
      </c>
      <c r="E4" s="102" t="str">
        <f t="shared" si="0"/>
        <v/>
      </c>
      <c r="F4" s="102" t="str">
        <f t="shared" si="1"/>
        <v/>
      </c>
      <c r="G4" s="102" t="str">
        <f>IF(D4&gt;50000,"X"," ")</f>
        <v>X</v>
      </c>
      <c r="H4" s="102"/>
      <c r="I4" s="33"/>
      <c r="J4" s="33"/>
    </row>
    <row r="5" spans="1:10" ht="30" x14ac:dyDescent="0.25">
      <c r="B5" s="98" t="s">
        <v>830</v>
      </c>
      <c r="C5" s="98" t="s">
        <v>829</v>
      </c>
      <c r="D5" s="99">
        <v>50000</v>
      </c>
      <c r="E5" s="98" t="str">
        <f t="shared" si="0"/>
        <v/>
      </c>
      <c r="F5" s="98" t="str">
        <f t="shared" si="1"/>
        <v>X</v>
      </c>
      <c r="G5" s="98" t="str">
        <f>IF(D5&gt;50000,"X"," ")</f>
        <v xml:space="preserve"> </v>
      </c>
      <c r="H5" s="98"/>
      <c r="I5" s="33"/>
      <c r="J5" s="33"/>
    </row>
    <row r="6" spans="1:10" ht="30" x14ac:dyDescent="0.25">
      <c r="B6" s="100" t="s">
        <v>151</v>
      </c>
      <c r="C6" s="100" t="s">
        <v>150</v>
      </c>
      <c r="D6" s="101">
        <v>144288</v>
      </c>
      <c r="E6" s="102" t="str">
        <f t="shared" si="0"/>
        <v/>
      </c>
      <c r="F6" s="102" t="str">
        <f t="shared" si="1"/>
        <v/>
      </c>
      <c r="G6" s="102" t="str">
        <f>IF(D6&gt;50000,"X"," ")</f>
        <v>X</v>
      </c>
      <c r="H6" s="102"/>
      <c r="I6" s="33"/>
      <c r="J6" s="33"/>
    </row>
    <row r="7" spans="1:10" x14ac:dyDescent="0.25">
      <c r="B7" s="98" t="s">
        <v>379</v>
      </c>
      <c r="C7" s="98" t="s">
        <v>378</v>
      </c>
      <c r="D7" s="99">
        <v>44634</v>
      </c>
      <c r="E7" s="98" t="str">
        <f t="shared" si="0"/>
        <v/>
      </c>
      <c r="F7" s="98" t="str">
        <f t="shared" si="1"/>
        <v>X</v>
      </c>
      <c r="G7" s="98" t="str">
        <f>IF(D7&gt;50000,"X"," ")</f>
        <v xml:space="preserve"> </v>
      </c>
      <c r="H7" s="98"/>
      <c r="I7" s="33"/>
      <c r="J7" s="33"/>
    </row>
    <row r="8" spans="1:10" ht="30" x14ac:dyDescent="0.25">
      <c r="B8" s="98" t="s">
        <v>743</v>
      </c>
      <c r="C8" s="98" t="s">
        <v>742</v>
      </c>
      <c r="D8" s="99">
        <v>50000</v>
      </c>
      <c r="E8" s="98" t="str">
        <f t="shared" si="0"/>
        <v/>
      </c>
      <c r="F8" s="98" t="str">
        <f t="shared" si="1"/>
        <v>X</v>
      </c>
      <c r="G8" s="98"/>
      <c r="H8" s="98"/>
      <c r="I8" s="50"/>
      <c r="J8" s="33"/>
    </row>
    <row r="9" spans="1:10" x14ac:dyDescent="0.25">
      <c r="B9" s="98" t="s">
        <v>851</v>
      </c>
      <c r="C9" s="98" t="s">
        <v>850</v>
      </c>
      <c r="D9" s="99">
        <v>42716</v>
      </c>
      <c r="E9" s="98" t="str">
        <f t="shared" si="0"/>
        <v/>
      </c>
      <c r="F9" s="98" t="str">
        <f t="shared" si="1"/>
        <v>X</v>
      </c>
      <c r="G9" s="98"/>
      <c r="H9" s="98"/>
      <c r="I9" s="50"/>
      <c r="J9" s="33"/>
    </row>
    <row r="10" spans="1:10" ht="30" x14ac:dyDescent="0.25">
      <c r="B10" s="98" t="s">
        <v>145</v>
      </c>
      <c r="C10" s="98" t="s">
        <v>144</v>
      </c>
      <c r="D10" s="99">
        <v>50000</v>
      </c>
      <c r="E10" s="98" t="str">
        <f t="shared" si="0"/>
        <v/>
      </c>
      <c r="F10" s="98" t="str">
        <f t="shared" si="1"/>
        <v>X</v>
      </c>
      <c r="G10" s="98"/>
      <c r="H10" s="98"/>
      <c r="I10" s="50"/>
      <c r="J10" s="33"/>
    </row>
    <row r="11" spans="1:10" ht="30" x14ac:dyDescent="0.25">
      <c r="B11" s="98" t="s">
        <v>827</v>
      </c>
      <c r="C11" s="98" t="s">
        <v>826</v>
      </c>
      <c r="D11" s="99">
        <v>50000</v>
      </c>
      <c r="E11" s="98" t="str">
        <f t="shared" si="0"/>
        <v/>
      </c>
      <c r="F11" s="98" t="str">
        <f t="shared" si="1"/>
        <v>X</v>
      </c>
      <c r="G11" s="98"/>
      <c r="H11" s="98"/>
      <c r="I11" s="50"/>
      <c r="J11" s="33"/>
    </row>
    <row r="12" spans="1:10" ht="30" x14ac:dyDescent="0.25">
      <c r="B12" s="98" t="s">
        <v>824</v>
      </c>
      <c r="C12" s="98" t="s">
        <v>823</v>
      </c>
      <c r="D12" s="99">
        <v>49250</v>
      </c>
      <c r="E12" s="98" t="str">
        <f t="shared" si="0"/>
        <v/>
      </c>
      <c r="F12" s="98" t="str">
        <f t="shared" si="1"/>
        <v>X</v>
      </c>
      <c r="G12" s="98"/>
      <c r="H12" s="98"/>
      <c r="I12" s="50"/>
      <c r="J12" s="33"/>
    </row>
    <row r="13" spans="1:10" ht="30" x14ac:dyDescent="0.25">
      <c r="B13" s="98" t="s">
        <v>139</v>
      </c>
      <c r="C13" s="98" t="s">
        <v>138</v>
      </c>
      <c r="D13" s="99">
        <v>50000</v>
      </c>
      <c r="E13" s="98" t="str">
        <f t="shared" si="0"/>
        <v/>
      </c>
      <c r="F13" s="98" t="str">
        <f t="shared" si="1"/>
        <v>X</v>
      </c>
      <c r="G13" s="98"/>
      <c r="H13" s="98"/>
      <c r="I13" s="50"/>
      <c r="J13" s="33"/>
    </row>
    <row r="14" spans="1:10" ht="30" x14ac:dyDescent="0.25">
      <c r="B14" s="98" t="s">
        <v>745</v>
      </c>
      <c r="C14" s="98" t="s">
        <v>389</v>
      </c>
      <c r="D14" s="99">
        <v>34200</v>
      </c>
      <c r="E14" s="98" t="str">
        <f t="shared" si="0"/>
        <v/>
      </c>
      <c r="F14" s="98" t="str">
        <f t="shared" si="1"/>
        <v>X</v>
      </c>
      <c r="G14" s="98"/>
      <c r="H14" s="98"/>
      <c r="I14" s="50"/>
      <c r="J14" s="33"/>
    </row>
    <row r="15" spans="1:10" ht="30" x14ac:dyDescent="0.25">
      <c r="B15" s="100" t="s">
        <v>154</v>
      </c>
      <c r="C15" s="100" t="s">
        <v>153</v>
      </c>
      <c r="D15" s="101">
        <v>73414</v>
      </c>
      <c r="E15" s="102" t="str">
        <f t="shared" si="0"/>
        <v/>
      </c>
      <c r="F15" s="102" t="str">
        <f t="shared" si="1"/>
        <v/>
      </c>
      <c r="G15" s="102" t="str">
        <f>IF(D15&gt;50000,"X"," ")</f>
        <v>X</v>
      </c>
      <c r="H15" s="102"/>
      <c r="I15" s="50"/>
      <c r="J15" s="33"/>
    </row>
    <row r="16" spans="1:10" x14ac:dyDescent="0.25">
      <c r="B16" s="98" t="s">
        <v>833</v>
      </c>
      <c r="C16" s="98" t="s">
        <v>832</v>
      </c>
      <c r="D16" s="99">
        <v>50000</v>
      </c>
      <c r="E16" s="98" t="str">
        <f t="shared" si="0"/>
        <v/>
      </c>
      <c r="F16" s="98" t="str">
        <f t="shared" si="1"/>
        <v>X</v>
      </c>
      <c r="G16" s="98"/>
      <c r="H16" s="98"/>
      <c r="I16" s="50"/>
      <c r="J16" s="33"/>
    </row>
    <row r="17" spans="2:10" ht="30" x14ac:dyDescent="0.25">
      <c r="B17" s="98" t="s">
        <v>955</v>
      </c>
      <c r="C17" s="98" t="s">
        <v>141</v>
      </c>
      <c r="D17" s="99">
        <v>50000</v>
      </c>
      <c r="E17" s="98" t="str">
        <f t="shared" si="0"/>
        <v/>
      </c>
      <c r="F17" s="98" t="str">
        <f t="shared" si="1"/>
        <v>X</v>
      </c>
      <c r="G17" s="98"/>
      <c r="H17" s="98"/>
      <c r="I17" s="50"/>
      <c r="J17" s="33"/>
    </row>
    <row r="18" spans="2:10" x14ac:dyDescent="0.25">
      <c r="B18" s="100" t="s">
        <v>157</v>
      </c>
      <c r="C18" s="100" t="s">
        <v>156</v>
      </c>
      <c r="D18" s="101">
        <v>137081</v>
      </c>
      <c r="E18" s="102" t="str">
        <f t="shared" si="0"/>
        <v/>
      </c>
      <c r="F18" s="102" t="str">
        <f t="shared" si="1"/>
        <v/>
      </c>
      <c r="G18" s="102" t="str">
        <f>IF(D18&gt;50000,"X"," ")</f>
        <v>X</v>
      </c>
      <c r="H18" s="102"/>
      <c r="I18" s="50"/>
      <c r="J18" s="33"/>
    </row>
    <row r="19" spans="2:10" ht="30" x14ac:dyDescent="0.25">
      <c r="B19" s="98" t="s">
        <v>161</v>
      </c>
      <c r="C19" s="98" t="s">
        <v>160</v>
      </c>
      <c r="D19" s="99">
        <v>49080</v>
      </c>
      <c r="E19" s="98" t="str">
        <f t="shared" si="0"/>
        <v/>
      </c>
      <c r="F19" s="98" t="str">
        <f t="shared" si="1"/>
        <v>X</v>
      </c>
      <c r="G19" s="98"/>
      <c r="H19" s="98"/>
      <c r="I19" s="33"/>
      <c r="J19" s="33"/>
    </row>
    <row r="20" spans="2:10" x14ac:dyDescent="0.25">
      <c r="B20" s="51" t="s">
        <v>942</v>
      </c>
      <c r="C20" s="51"/>
      <c r="D20" s="79">
        <f>SUM(D2:D19)</f>
        <v>1090367</v>
      </c>
      <c r="I20" s="33"/>
      <c r="J20" s="33"/>
    </row>
    <row r="21" spans="2:10" x14ac:dyDescent="0.25">
      <c r="I21" s="33"/>
      <c r="J21" s="33"/>
    </row>
    <row r="22" spans="2:10" x14ac:dyDescent="0.25">
      <c r="I22" s="33"/>
      <c r="J22" s="33"/>
    </row>
  </sheetData>
  <sortState ref="B2:H22">
    <sortCondition ref="C2:C22"/>
    <sortCondition ref="B2:B22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workbookViewId="0">
      <pane ySplit="1" topLeftCell="A2" activePane="bottomLeft" state="frozen"/>
      <selection activeCell="J22" sqref="J22"/>
      <selection pane="bottomLeft" activeCell="O52" sqref="O52"/>
    </sheetView>
  </sheetViews>
  <sheetFormatPr defaultRowHeight="15" x14ac:dyDescent="0.25"/>
  <cols>
    <col min="2" max="2" width="44.7109375" style="41" customWidth="1"/>
    <col min="3" max="3" width="29.28515625" style="41" customWidth="1"/>
    <col min="4" max="4" width="23.140625" style="41" customWidth="1"/>
    <col min="5" max="8" width="9.140625" style="64"/>
    <col min="9" max="11" width="9.140625" style="35"/>
  </cols>
  <sheetData>
    <row r="1" spans="1:10" ht="45" x14ac:dyDescent="0.25">
      <c r="A1" s="89" t="s">
        <v>962</v>
      </c>
      <c r="B1" s="53" t="s">
        <v>1</v>
      </c>
      <c r="C1" s="53" t="s">
        <v>2</v>
      </c>
      <c r="D1" s="48" t="s">
        <v>944</v>
      </c>
      <c r="E1" s="62" t="s">
        <v>4</v>
      </c>
      <c r="F1" s="63" t="s">
        <v>5</v>
      </c>
      <c r="G1" s="63" t="s">
        <v>6</v>
      </c>
      <c r="H1" s="56" t="s">
        <v>7</v>
      </c>
      <c r="I1" s="50"/>
      <c r="J1" s="50"/>
    </row>
    <row r="2" spans="1:10" x14ac:dyDescent="0.25">
      <c r="B2" s="30" t="s">
        <v>38</v>
      </c>
      <c r="C2" s="30" t="s">
        <v>24</v>
      </c>
      <c r="D2" s="49">
        <v>500</v>
      </c>
      <c r="E2" s="58" t="str">
        <f t="shared" ref="E2:E33" si="0">IF(D2&lt;10000.01,"X","")</f>
        <v>X</v>
      </c>
      <c r="F2" s="58"/>
      <c r="G2" s="58" t="str">
        <f t="shared" ref="G2:G33" si="1">IF(D2&gt;50000,"X"," ")</f>
        <v xml:space="preserve"> </v>
      </c>
      <c r="H2" s="58"/>
      <c r="I2" s="50"/>
      <c r="J2" s="50"/>
    </row>
    <row r="3" spans="1:10" x14ac:dyDescent="0.25">
      <c r="B3" s="30" t="s">
        <v>38</v>
      </c>
      <c r="C3" s="30" t="s">
        <v>24</v>
      </c>
      <c r="D3" s="49">
        <v>1425</v>
      </c>
      <c r="E3" s="58" t="str">
        <f t="shared" si="0"/>
        <v>X</v>
      </c>
      <c r="F3" s="58"/>
      <c r="G3" s="58" t="str">
        <f t="shared" si="1"/>
        <v xml:space="preserve"> </v>
      </c>
      <c r="H3" s="58"/>
      <c r="I3" s="50"/>
      <c r="J3" s="50"/>
    </row>
    <row r="4" spans="1:10" x14ac:dyDescent="0.25">
      <c r="B4" s="30" t="s">
        <v>38</v>
      </c>
      <c r="C4" s="30" t="s">
        <v>24</v>
      </c>
      <c r="D4" s="49">
        <v>813</v>
      </c>
      <c r="E4" s="58" t="str">
        <f t="shared" si="0"/>
        <v>X</v>
      </c>
      <c r="F4" s="58"/>
      <c r="G4" s="58" t="str">
        <f t="shared" si="1"/>
        <v xml:space="preserve"> </v>
      </c>
      <c r="H4" s="58"/>
      <c r="I4" s="50"/>
      <c r="J4" s="50"/>
    </row>
    <row r="5" spans="1:10" x14ac:dyDescent="0.25">
      <c r="B5" s="30" t="s">
        <v>38</v>
      </c>
      <c r="C5" s="30" t="s">
        <v>24</v>
      </c>
      <c r="D5" s="49">
        <v>1025</v>
      </c>
      <c r="E5" s="58" t="str">
        <f t="shared" si="0"/>
        <v>X</v>
      </c>
      <c r="F5" s="58"/>
      <c r="G5" s="58" t="str">
        <f t="shared" si="1"/>
        <v xml:space="preserve"> </v>
      </c>
      <c r="H5" s="58"/>
      <c r="I5" s="50"/>
      <c r="J5" s="50"/>
    </row>
    <row r="6" spans="1:10" x14ac:dyDescent="0.25">
      <c r="B6" s="30" t="s">
        <v>38</v>
      </c>
      <c r="C6" s="30" t="s">
        <v>24</v>
      </c>
      <c r="D6" s="49">
        <v>650</v>
      </c>
      <c r="E6" s="58" t="str">
        <f t="shared" si="0"/>
        <v>X</v>
      </c>
      <c r="F6" s="58"/>
      <c r="G6" s="58" t="str">
        <f t="shared" si="1"/>
        <v xml:space="preserve"> </v>
      </c>
      <c r="H6" s="58"/>
      <c r="I6" s="50"/>
      <c r="J6" s="50"/>
    </row>
    <row r="7" spans="1:10" x14ac:dyDescent="0.25">
      <c r="B7" s="30" t="s">
        <v>38</v>
      </c>
      <c r="C7" s="30" t="s">
        <v>24</v>
      </c>
      <c r="D7" s="49">
        <v>830</v>
      </c>
      <c r="E7" s="58" t="str">
        <f t="shared" si="0"/>
        <v>X</v>
      </c>
      <c r="F7" s="58"/>
      <c r="G7" s="58" t="str">
        <f t="shared" si="1"/>
        <v xml:space="preserve"> </v>
      </c>
      <c r="H7" s="58"/>
      <c r="I7" s="50"/>
      <c r="J7" s="50"/>
    </row>
    <row r="8" spans="1:10" x14ac:dyDescent="0.25">
      <c r="B8" s="30" t="s">
        <v>38</v>
      </c>
      <c r="C8" s="30" t="s">
        <v>24</v>
      </c>
      <c r="D8" s="49">
        <v>1250</v>
      </c>
      <c r="E8" s="58" t="str">
        <f t="shared" si="0"/>
        <v>X</v>
      </c>
      <c r="F8" s="58"/>
      <c r="G8" s="58" t="str">
        <f t="shared" si="1"/>
        <v xml:space="preserve"> </v>
      </c>
      <c r="H8" s="58"/>
      <c r="I8" s="50"/>
      <c r="J8" s="50"/>
    </row>
    <row r="9" spans="1:10" x14ac:dyDescent="0.25">
      <c r="B9" s="30" t="s">
        <v>38</v>
      </c>
      <c r="C9" s="30" t="s">
        <v>24</v>
      </c>
      <c r="D9" s="49">
        <v>4275</v>
      </c>
      <c r="E9" s="58" t="str">
        <f t="shared" si="0"/>
        <v>X</v>
      </c>
      <c r="F9" s="58"/>
      <c r="G9" s="58" t="str">
        <f t="shared" si="1"/>
        <v xml:space="preserve"> </v>
      </c>
      <c r="H9" s="58"/>
      <c r="I9" s="50"/>
      <c r="J9" s="50"/>
    </row>
    <row r="10" spans="1:10" x14ac:dyDescent="0.25">
      <c r="B10" s="30" t="s">
        <v>38</v>
      </c>
      <c r="C10" s="30" t="s">
        <v>24</v>
      </c>
      <c r="D10" s="49">
        <v>350</v>
      </c>
      <c r="E10" s="58" t="str">
        <f t="shared" si="0"/>
        <v>X</v>
      </c>
      <c r="F10" s="58"/>
      <c r="G10" s="58" t="str">
        <f t="shared" si="1"/>
        <v xml:space="preserve"> </v>
      </c>
      <c r="H10" s="58"/>
      <c r="I10" s="50"/>
      <c r="J10" s="50"/>
    </row>
    <row r="11" spans="1:10" x14ac:dyDescent="0.25">
      <c r="B11" s="30" t="s">
        <v>38</v>
      </c>
      <c r="C11" s="30" t="s">
        <v>24</v>
      </c>
      <c r="D11" s="49">
        <v>2950</v>
      </c>
      <c r="E11" s="58" t="str">
        <f t="shared" si="0"/>
        <v>X</v>
      </c>
      <c r="F11" s="58"/>
      <c r="G11" s="58" t="str">
        <f t="shared" si="1"/>
        <v xml:space="preserve"> </v>
      </c>
      <c r="H11" s="58"/>
      <c r="I11" s="50"/>
      <c r="J11" s="50"/>
    </row>
    <row r="12" spans="1:10" x14ac:dyDescent="0.25">
      <c r="B12" s="30" t="s">
        <v>38</v>
      </c>
      <c r="C12" s="30" t="s">
        <v>24</v>
      </c>
      <c r="D12" s="49">
        <v>450</v>
      </c>
      <c r="E12" s="58" t="str">
        <f t="shared" si="0"/>
        <v>X</v>
      </c>
      <c r="F12" s="58"/>
      <c r="G12" s="58" t="str">
        <f t="shared" si="1"/>
        <v xml:space="preserve"> </v>
      </c>
      <c r="H12" s="58"/>
      <c r="I12" s="50"/>
      <c r="J12" s="50"/>
    </row>
    <row r="13" spans="1:10" x14ac:dyDescent="0.25">
      <c r="B13" s="30" t="s">
        <v>38</v>
      </c>
      <c r="C13" s="30" t="s">
        <v>24</v>
      </c>
      <c r="D13" s="49">
        <v>450</v>
      </c>
      <c r="E13" s="58" t="str">
        <f t="shared" si="0"/>
        <v>X</v>
      </c>
      <c r="F13" s="58"/>
      <c r="G13" s="58" t="str">
        <f t="shared" si="1"/>
        <v xml:space="preserve"> </v>
      </c>
      <c r="H13" s="58"/>
      <c r="I13" s="50"/>
      <c r="J13" s="50"/>
    </row>
    <row r="14" spans="1:10" x14ac:dyDescent="0.25">
      <c r="B14" s="30" t="s">
        <v>38</v>
      </c>
      <c r="C14" s="30" t="s">
        <v>24</v>
      </c>
      <c r="D14" s="49">
        <v>450</v>
      </c>
      <c r="E14" s="58" t="str">
        <f t="shared" si="0"/>
        <v>X</v>
      </c>
      <c r="F14" s="58"/>
      <c r="G14" s="58" t="str">
        <f t="shared" si="1"/>
        <v xml:space="preserve"> </v>
      </c>
      <c r="H14" s="58"/>
      <c r="I14" s="50"/>
      <c r="J14" s="50"/>
    </row>
    <row r="15" spans="1:10" x14ac:dyDescent="0.25">
      <c r="B15" s="30" t="s">
        <v>38</v>
      </c>
      <c r="C15" s="30" t="s">
        <v>24</v>
      </c>
      <c r="D15" s="49">
        <v>450</v>
      </c>
      <c r="E15" s="58" t="str">
        <f t="shared" si="0"/>
        <v>X</v>
      </c>
      <c r="F15" s="58"/>
      <c r="G15" s="58" t="str">
        <f t="shared" si="1"/>
        <v xml:space="preserve"> </v>
      </c>
      <c r="H15" s="58"/>
      <c r="I15" s="50"/>
      <c r="J15" s="50"/>
    </row>
    <row r="16" spans="1:10" x14ac:dyDescent="0.25">
      <c r="B16" s="30" t="s">
        <v>38</v>
      </c>
      <c r="C16" s="30" t="s">
        <v>24</v>
      </c>
      <c r="D16" s="49">
        <v>550</v>
      </c>
      <c r="E16" s="58" t="str">
        <f t="shared" si="0"/>
        <v>X</v>
      </c>
      <c r="F16" s="58"/>
      <c r="G16" s="58" t="str">
        <f t="shared" si="1"/>
        <v xml:space="preserve"> </v>
      </c>
      <c r="H16" s="58"/>
      <c r="I16" s="50"/>
      <c r="J16" s="50"/>
    </row>
    <row r="17" spans="2:10" x14ac:dyDescent="0.25">
      <c r="B17" s="30" t="s">
        <v>38</v>
      </c>
      <c r="C17" s="30" t="s">
        <v>24</v>
      </c>
      <c r="D17" s="49">
        <v>300</v>
      </c>
      <c r="E17" s="58" t="str">
        <f t="shared" si="0"/>
        <v>X</v>
      </c>
      <c r="F17" s="58"/>
      <c r="G17" s="58" t="str">
        <f t="shared" si="1"/>
        <v xml:space="preserve"> </v>
      </c>
      <c r="H17" s="58"/>
      <c r="I17" s="50"/>
      <c r="J17" s="50"/>
    </row>
    <row r="18" spans="2:10" x14ac:dyDescent="0.25">
      <c r="B18" s="30" t="s">
        <v>38</v>
      </c>
      <c r="C18" s="30" t="s">
        <v>24</v>
      </c>
      <c r="D18" s="49">
        <v>1025</v>
      </c>
      <c r="E18" s="58" t="str">
        <f t="shared" si="0"/>
        <v>X</v>
      </c>
      <c r="F18" s="58"/>
      <c r="G18" s="58" t="str">
        <f t="shared" si="1"/>
        <v xml:space="preserve"> </v>
      </c>
      <c r="H18" s="58"/>
      <c r="I18" s="50"/>
      <c r="J18" s="50"/>
    </row>
    <row r="19" spans="2:10" x14ac:dyDescent="0.25">
      <c r="B19" s="30" t="s">
        <v>38</v>
      </c>
      <c r="C19" s="30" t="s">
        <v>24</v>
      </c>
      <c r="D19" s="49">
        <v>1025</v>
      </c>
      <c r="E19" s="58" t="str">
        <f t="shared" si="0"/>
        <v>X</v>
      </c>
      <c r="F19" s="58"/>
      <c r="G19" s="58" t="str">
        <f t="shared" si="1"/>
        <v xml:space="preserve"> </v>
      </c>
      <c r="H19" s="58"/>
      <c r="I19" s="50"/>
      <c r="J19" s="50"/>
    </row>
    <row r="20" spans="2:10" x14ac:dyDescent="0.25">
      <c r="B20" s="30" t="s">
        <v>38</v>
      </c>
      <c r="C20" s="30" t="s">
        <v>24</v>
      </c>
      <c r="D20" s="49">
        <v>3250</v>
      </c>
      <c r="E20" s="58" t="str">
        <f t="shared" si="0"/>
        <v>X</v>
      </c>
      <c r="F20" s="58"/>
      <c r="G20" s="58" t="str">
        <f t="shared" si="1"/>
        <v xml:space="preserve"> </v>
      </c>
      <c r="H20" s="58"/>
      <c r="I20" s="50"/>
      <c r="J20" s="50"/>
    </row>
    <row r="21" spans="2:10" x14ac:dyDescent="0.25">
      <c r="B21" s="30" t="s">
        <v>38</v>
      </c>
      <c r="C21" s="30" t="s">
        <v>24</v>
      </c>
      <c r="D21" s="49">
        <v>900</v>
      </c>
      <c r="E21" s="58" t="str">
        <f t="shared" si="0"/>
        <v>X</v>
      </c>
      <c r="F21" s="58"/>
      <c r="G21" s="58" t="str">
        <f t="shared" si="1"/>
        <v xml:space="preserve"> </v>
      </c>
      <c r="H21" s="58"/>
      <c r="I21" s="50"/>
      <c r="J21" s="50"/>
    </row>
    <row r="22" spans="2:10" x14ac:dyDescent="0.25">
      <c r="B22" s="30" t="s">
        <v>38</v>
      </c>
      <c r="C22" s="30" t="s">
        <v>24</v>
      </c>
      <c r="D22" s="49">
        <v>2000</v>
      </c>
      <c r="E22" s="58" t="str">
        <f t="shared" si="0"/>
        <v>X</v>
      </c>
      <c r="F22" s="58"/>
      <c r="G22" s="58" t="str">
        <f t="shared" si="1"/>
        <v xml:space="preserve"> </v>
      </c>
      <c r="H22" s="58"/>
      <c r="I22" s="50"/>
      <c r="J22" s="50"/>
    </row>
    <row r="23" spans="2:10" x14ac:dyDescent="0.25">
      <c r="B23" s="30" t="s">
        <v>38</v>
      </c>
      <c r="C23" s="30" t="s">
        <v>24</v>
      </c>
      <c r="D23" s="49">
        <v>1375</v>
      </c>
      <c r="E23" s="58" t="str">
        <f t="shared" si="0"/>
        <v>X</v>
      </c>
      <c r="F23" s="58"/>
      <c r="G23" s="58" t="str">
        <f t="shared" si="1"/>
        <v xml:space="preserve"> </v>
      </c>
      <c r="H23" s="58"/>
      <c r="I23" s="50"/>
      <c r="J23" s="50"/>
    </row>
    <row r="24" spans="2:10" x14ac:dyDescent="0.25">
      <c r="B24" s="30" t="s">
        <v>38</v>
      </c>
      <c r="C24" s="30" t="s">
        <v>24</v>
      </c>
      <c r="D24" s="49">
        <v>800</v>
      </c>
      <c r="E24" s="58" t="str">
        <f t="shared" si="0"/>
        <v>X</v>
      </c>
      <c r="F24" s="58"/>
      <c r="G24" s="58" t="str">
        <f t="shared" si="1"/>
        <v xml:space="preserve"> </v>
      </c>
      <c r="H24" s="58"/>
      <c r="I24" s="50"/>
      <c r="J24" s="50"/>
    </row>
    <row r="25" spans="2:10" x14ac:dyDescent="0.25">
      <c r="B25" s="30" t="s">
        <v>38</v>
      </c>
      <c r="C25" s="30" t="s">
        <v>24</v>
      </c>
      <c r="D25" s="49">
        <v>300</v>
      </c>
      <c r="E25" s="58" t="str">
        <f t="shared" si="0"/>
        <v>X</v>
      </c>
      <c r="F25" s="58"/>
      <c r="G25" s="58" t="str">
        <f t="shared" si="1"/>
        <v xml:space="preserve"> </v>
      </c>
      <c r="H25" s="58"/>
      <c r="I25" s="50"/>
      <c r="J25" s="50"/>
    </row>
    <row r="26" spans="2:10" x14ac:dyDescent="0.25">
      <c r="B26" s="30" t="s">
        <v>38</v>
      </c>
      <c r="C26" s="30" t="s">
        <v>24</v>
      </c>
      <c r="D26" s="49">
        <v>600</v>
      </c>
      <c r="E26" s="58" t="str">
        <f t="shared" si="0"/>
        <v>X</v>
      </c>
      <c r="F26" s="58"/>
      <c r="G26" s="58" t="str">
        <f t="shared" si="1"/>
        <v xml:space="preserve"> </v>
      </c>
      <c r="H26" s="58"/>
      <c r="I26" s="50"/>
      <c r="J26" s="50"/>
    </row>
    <row r="27" spans="2:10" x14ac:dyDescent="0.25">
      <c r="B27" s="30" t="s">
        <v>38</v>
      </c>
      <c r="C27" s="30" t="s">
        <v>24</v>
      </c>
      <c r="D27" s="49">
        <v>1575</v>
      </c>
      <c r="E27" s="58" t="str">
        <f t="shared" si="0"/>
        <v>X</v>
      </c>
      <c r="F27" s="58"/>
      <c r="G27" s="58" t="str">
        <f t="shared" si="1"/>
        <v xml:space="preserve"> </v>
      </c>
      <c r="H27" s="58"/>
      <c r="I27" s="50"/>
      <c r="J27" s="50"/>
    </row>
    <row r="28" spans="2:10" x14ac:dyDescent="0.25">
      <c r="B28" s="30" t="s">
        <v>38</v>
      </c>
      <c r="C28" s="30" t="s">
        <v>24</v>
      </c>
      <c r="D28" s="49">
        <v>625</v>
      </c>
      <c r="E28" s="58" t="str">
        <f t="shared" si="0"/>
        <v>X</v>
      </c>
      <c r="F28" s="58"/>
      <c r="G28" s="58" t="str">
        <f t="shared" si="1"/>
        <v xml:space="preserve"> </v>
      </c>
      <c r="H28" s="58"/>
      <c r="I28" s="50"/>
      <c r="J28" s="50"/>
    </row>
    <row r="29" spans="2:10" x14ac:dyDescent="0.25">
      <c r="B29" s="30" t="s">
        <v>38</v>
      </c>
      <c r="C29" s="30" t="s">
        <v>24</v>
      </c>
      <c r="D29" s="49">
        <v>275</v>
      </c>
      <c r="E29" s="58" t="str">
        <f t="shared" si="0"/>
        <v>X</v>
      </c>
      <c r="F29" s="58"/>
      <c r="G29" s="58" t="str">
        <f t="shared" si="1"/>
        <v xml:space="preserve"> </v>
      </c>
      <c r="H29" s="58"/>
      <c r="I29" s="50"/>
      <c r="J29" s="50"/>
    </row>
    <row r="30" spans="2:10" x14ac:dyDescent="0.25">
      <c r="B30" s="30" t="s">
        <v>38</v>
      </c>
      <c r="C30" s="30" t="s">
        <v>24</v>
      </c>
      <c r="D30" s="49">
        <v>2500</v>
      </c>
      <c r="E30" s="58" t="str">
        <f t="shared" si="0"/>
        <v>X</v>
      </c>
      <c r="F30" s="58"/>
      <c r="G30" s="58" t="str">
        <f t="shared" si="1"/>
        <v xml:space="preserve"> </v>
      </c>
      <c r="H30" s="58"/>
      <c r="I30" s="50"/>
      <c r="J30" s="50"/>
    </row>
    <row r="31" spans="2:10" x14ac:dyDescent="0.25">
      <c r="B31" s="30" t="s">
        <v>38</v>
      </c>
      <c r="C31" s="30" t="s">
        <v>24</v>
      </c>
      <c r="D31" s="49">
        <v>1600</v>
      </c>
      <c r="E31" s="58" t="str">
        <f t="shared" si="0"/>
        <v>X</v>
      </c>
      <c r="F31" s="58"/>
      <c r="G31" s="58" t="str">
        <f t="shared" si="1"/>
        <v xml:space="preserve"> </v>
      </c>
      <c r="H31" s="58"/>
      <c r="I31" s="50"/>
      <c r="J31" s="50"/>
    </row>
    <row r="32" spans="2:10" x14ac:dyDescent="0.25">
      <c r="B32" s="30" t="s">
        <v>38</v>
      </c>
      <c r="C32" s="30" t="s">
        <v>24</v>
      </c>
      <c r="D32" s="49">
        <v>440</v>
      </c>
      <c r="E32" s="58" t="str">
        <f t="shared" si="0"/>
        <v>X</v>
      </c>
      <c r="F32" s="58"/>
      <c r="G32" s="58" t="str">
        <f t="shared" si="1"/>
        <v xml:space="preserve"> </v>
      </c>
      <c r="H32" s="58"/>
      <c r="I32" s="50"/>
      <c r="J32" s="50"/>
    </row>
    <row r="33" spans="2:10" x14ac:dyDescent="0.25">
      <c r="B33" s="30" t="s">
        <v>38</v>
      </c>
      <c r="C33" s="30" t="s">
        <v>24</v>
      </c>
      <c r="D33" s="49">
        <v>513</v>
      </c>
      <c r="E33" s="58" t="str">
        <f t="shared" si="0"/>
        <v>X</v>
      </c>
      <c r="F33" s="58"/>
      <c r="G33" s="58" t="str">
        <f t="shared" si="1"/>
        <v xml:space="preserve"> </v>
      </c>
      <c r="H33" s="58"/>
      <c r="I33" s="50"/>
      <c r="J33" s="50"/>
    </row>
    <row r="34" spans="2:10" x14ac:dyDescent="0.25">
      <c r="B34" s="30" t="s">
        <v>38</v>
      </c>
      <c r="C34" s="30" t="s">
        <v>24</v>
      </c>
      <c r="D34" s="49">
        <v>250</v>
      </c>
      <c r="E34" s="58" t="str">
        <f t="shared" ref="E34:E65" si="2">IF(D34&lt;10000.01,"X","")</f>
        <v>X</v>
      </c>
      <c r="F34" s="58"/>
      <c r="G34" s="58" t="str">
        <f t="shared" ref="G34:G65" si="3">IF(D34&gt;50000,"X"," ")</f>
        <v xml:space="preserve"> </v>
      </c>
      <c r="H34" s="58"/>
      <c r="I34" s="50"/>
      <c r="J34" s="50"/>
    </row>
    <row r="35" spans="2:10" x14ac:dyDescent="0.25">
      <c r="B35" s="30" t="s">
        <v>38</v>
      </c>
      <c r="C35" s="30" t="s">
        <v>24</v>
      </c>
      <c r="D35" s="49">
        <v>900</v>
      </c>
      <c r="E35" s="58" t="str">
        <f t="shared" si="2"/>
        <v>X</v>
      </c>
      <c r="F35" s="58"/>
      <c r="G35" s="58" t="str">
        <f t="shared" si="3"/>
        <v xml:space="preserve"> </v>
      </c>
      <c r="H35" s="58"/>
      <c r="I35" s="50"/>
      <c r="J35" s="50"/>
    </row>
    <row r="36" spans="2:10" x14ac:dyDescent="0.25">
      <c r="B36" s="30" t="s">
        <v>38</v>
      </c>
      <c r="C36" s="30" t="s">
        <v>24</v>
      </c>
      <c r="D36" s="49">
        <v>250</v>
      </c>
      <c r="E36" s="58" t="str">
        <f t="shared" si="2"/>
        <v>X</v>
      </c>
      <c r="F36" s="58"/>
      <c r="G36" s="58" t="str">
        <f t="shared" si="3"/>
        <v xml:space="preserve"> </v>
      </c>
      <c r="H36" s="58"/>
      <c r="I36" s="50"/>
      <c r="J36" s="50"/>
    </row>
    <row r="37" spans="2:10" x14ac:dyDescent="0.25">
      <c r="B37" s="30" t="s">
        <v>38</v>
      </c>
      <c r="C37" s="30" t="s">
        <v>24</v>
      </c>
      <c r="D37" s="49">
        <v>2500</v>
      </c>
      <c r="E37" s="58" t="str">
        <f t="shared" si="2"/>
        <v>X</v>
      </c>
      <c r="F37" s="58"/>
      <c r="G37" s="58" t="str">
        <f t="shared" si="3"/>
        <v xml:space="preserve"> </v>
      </c>
      <c r="H37" s="58"/>
      <c r="I37" s="50"/>
      <c r="J37" s="50"/>
    </row>
    <row r="38" spans="2:10" x14ac:dyDescent="0.25">
      <c r="B38" s="30" t="s">
        <v>38</v>
      </c>
      <c r="C38" s="30" t="s">
        <v>24</v>
      </c>
      <c r="D38" s="49">
        <v>975</v>
      </c>
      <c r="E38" s="58" t="str">
        <f t="shared" si="2"/>
        <v>X</v>
      </c>
      <c r="F38" s="58"/>
      <c r="G38" s="58" t="str">
        <f t="shared" si="3"/>
        <v xml:space="preserve"> </v>
      </c>
      <c r="H38" s="58"/>
      <c r="I38" s="50"/>
      <c r="J38" s="50"/>
    </row>
    <row r="39" spans="2:10" x14ac:dyDescent="0.25">
      <c r="B39" s="30" t="s">
        <v>38</v>
      </c>
      <c r="C39" s="30" t="s">
        <v>24</v>
      </c>
      <c r="D39" s="49">
        <v>750</v>
      </c>
      <c r="E39" s="58" t="str">
        <f t="shared" si="2"/>
        <v>X</v>
      </c>
      <c r="F39" s="58"/>
      <c r="G39" s="58" t="str">
        <f t="shared" si="3"/>
        <v xml:space="preserve"> </v>
      </c>
      <c r="H39" s="58"/>
      <c r="I39" s="50"/>
      <c r="J39" s="50"/>
    </row>
    <row r="40" spans="2:10" x14ac:dyDescent="0.25">
      <c r="B40" s="30" t="s">
        <v>38</v>
      </c>
      <c r="C40" s="30" t="s">
        <v>24</v>
      </c>
      <c r="D40" s="49">
        <v>475</v>
      </c>
      <c r="E40" s="58" t="str">
        <f t="shared" si="2"/>
        <v>X</v>
      </c>
      <c r="F40" s="58"/>
      <c r="G40" s="58" t="str">
        <f t="shared" si="3"/>
        <v xml:space="preserve"> </v>
      </c>
      <c r="H40" s="58"/>
      <c r="I40" s="50"/>
      <c r="J40" s="50"/>
    </row>
    <row r="41" spans="2:10" x14ac:dyDescent="0.25">
      <c r="B41" s="30" t="s">
        <v>38</v>
      </c>
      <c r="C41" s="30" t="s">
        <v>24</v>
      </c>
      <c r="D41" s="49">
        <v>1675</v>
      </c>
      <c r="E41" s="58" t="str">
        <f t="shared" si="2"/>
        <v>X</v>
      </c>
      <c r="F41" s="58"/>
      <c r="G41" s="58" t="str">
        <f t="shared" si="3"/>
        <v xml:space="preserve"> </v>
      </c>
      <c r="H41" s="58"/>
      <c r="I41" s="50"/>
      <c r="J41" s="50"/>
    </row>
    <row r="42" spans="2:10" x14ac:dyDescent="0.25">
      <c r="B42" s="30" t="s">
        <v>38</v>
      </c>
      <c r="C42" s="30" t="s">
        <v>24</v>
      </c>
      <c r="D42" s="49">
        <v>1925</v>
      </c>
      <c r="E42" s="58" t="str">
        <f t="shared" si="2"/>
        <v>X</v>
      </c>
      <c r="F42" s="58"/>
      <c r="G42" s="58" t="str">
        <f t="shared" si="3"/>
        <v xml:space="preserve"> </v>
      </c>
      <c r="H42" s="58"/>
      <c r="I42" s="50"/>
      <c r="J42" s="50"/>
    </row>
    <row r="43" spans="2:10" x14ac:dyDescent="0.25">
      <c r="B43" s="30" t="s">
        <v>38</v>
      </c>
      <c r="C43" s="30" t="s">
        <v>24</v>
      </c>
      <c r="D43" s="49">
        <v>525</v>
      </c>
      <c r="E43" s="58" t="str">
        <f t="shared" si="2"/>
        <v>X</v>
      </c>
      <c r="F43" s="58"/>
      <c r="G43" s="58" t="str">
        <f t="shared" si="3"/>
        <v xml:space="preserve"> </v>
      </c>
      <c r="H43" s="58"/>
      <c r="I43" s="50"/>
      <c r="J43" s="50"/>
    </row>
    <row r="44" spans="2:10" x14ac:dyDescent="0.25">
      <c r="B44" s="30" t="s">
        <v>38</v>
      </c>
      <c r="C44" s="30" t="s">
        <v>24</v>
      </c>
      <c r="D44" s="49">
        <v>350</v>
      </c>
      <c r="E44" s="58" t="str">
        <f t="shared" si="2"/>
        <v>X</v>
      </c>
      <c r="F44" s="58"/>
      <c r="G44" s="58" t="str">
        <f t="shared" si="3"/>
        <v xml:space="preserve"> </v>
      </c>
      <c r="H44" s="58"/>
      <c r="I44" s="50"/>
      <c r="J44" s="50"/>
    </row>
    <row r="45" spans="2:10" x14ac:dyDescent="0.25">
      <c r="B45" s="30" t="s">
        <v>38</v>
      </c>
      <c r="C45" s="30" t="s">
        <v>24</v>
      </c>
      <c r="D45" s="49">
        <v>850</v>
      </c>
      <c r="E45" s="58" t="str">
        <f t="shared" si="2"/>
        <v>X</v>
      </c>
      <c r="F45" s="58"/>
      <c r="G45" s="58" t="str">
        <f t="shared" si="3"/>
        <v xml:space="preserve"> </v>
      </c>
      <c r="H45" s="58"/>
      <c r="I45" s="50"/>
      <c r="J45" s="50"/>
    </row>
    <row r="46" spans="2:10" x14ac:dyDescent="0.25">
      <c r="B46" s="30" t="s">
        <v>38</v>
      </c>
      <c r="C46" s="30" t="s">
        <v>24</v>
      </c>
      <c r="D46" s="49">
        <v>1500</v>
      </c>
      <c r="E46" s="58" t="str">
        <f t="shared" si="2"/>
        <v>X</v>
      </c>
      <c r="F46" s="58"/>
      <c r="G46" s="58" t="str">
        <f t="shared" si="3"/>
        <v xml:space="preserve"> </v>
      </c>
      <c r="H46" s="58"/>
      <c r="I46" s="50"/>
      <c r="J46" s="50"/>
    </row>
    <row r="47" spans="2:10" x14ac:dyDescent="0.25">
      <c r="B47" s="30" t="s">
        <v>38</v>
      </c>
      <c r="C47" s="30" t="s">
        <v>24</v>
      </c>
      <c r="D47" s="49">
        <v>1125</v>
      </c>
      <c r="E47" s="58" t="str">
        <f t="shared" si="2"/>
        <v>X</v>
      </c>
      <c r="F47" s="58"/>
      <c r="G47" s="58" t="str">
        <f t="shared" si="3"/>
        <v xml:space="preserve"> </v>
      </c>
      <c r="H47" s="58"/>
      <c r="I47" s="50"/>
      <c r="J47" s="50"/>
    </row>
    <row r="48" spans="2:10" x14ac:dyDescent="0.25">
      <c r="B48" s="30" t="s">
        <v>38</v>
      </c>
      <c r="C48" s="30" t="s">
        <v>24</v>
      </c>
      <c r="D48" s="49">
        <v>650</v>
      </c>
      <c r="E48" s="58" t="str">
        <f t="shared" si="2"/>
        <v>X</v>
      </c>
      <c r="F48" s="58"/>
      <c r="G48" s="58" t="str">
        <f t="shared" si="3"/>
        <v xml:space="preserve"> </v>
      </c>
      <c r="H48" s="58"/>
      <c r="I48" s="50"/>
      <c r="J48" s="50"/>
    </row>
    <row r="49" spans="2:10" x14ac:dyDescent="0.25">
      <c r="B49" s="30" t="s">
        <v>38</v>
      </c>
      <c r="C49" s="30" t="s">
        <v>24</v>
      </c>
      <c r="D49" s="49">
        <v>593</v>
      </c>
      <c r="E49" s="58" t="str">
        <f t="shared" si="2"/>
        <v>X</v>
      </c>
      <c r="F49" s="58"/>
      <c r="G49" s="58" t="str">
        <f t="shared" si="3"/>
        <v xml:space="preserve"> </v>
      </c>
      <c r="H49" s="58"/>
      <c r="I49" s="50"/>
      <c r="J49" s="50"/>
    </row>
    <row r="50" spans="2:10" x14ac:dyDescent="0.25">
      <c r="B50" s="30" t="s">
        <v>38</v>
      </c>
      <c r="C50" s="30" t="s">
        <v>24</v>
      </c>
      <c r="D50" s="49">
        <v>525</v>
      </c>
      <c r="E50" s="58" t="str">
        <f t="shared" si="2"/>
        <v>X</v>
      </c>
      <c r="F50" s="58"/>
      <c r="G50" s="58" t="str">
        <f t="shared" si="3"/>
        <v xml:space="preserve"> </v>
      </c>
      <c r="H50" s="58"/>
      <c r="I50" s="50"/>
      <c r="J50" s="50"/>
    </row>
    <row r="51" spans="2:10" x14ac:dyDescent="0.25">
      <c r="B51" s="30" t="s">
        <v>38</v>
      </c>
      <c r="C51" s="30" t="s">
        <v>24</v>
      </c>
      <c r="D51" s="49">
        <v>625</v>
      </c>
      <c r="E51" s="58" t="str">
        <f t="shared" si="2"/>
        <v>X</v>
      </c>
      <c r="F51" s="58"/>
      <c r="G51" s="58" t="str">
        <f t="shared" si="3"/>
        <v xml:space="preserve"> </v>
      </c>
      <c r="H51" s="58"/>
      <c r="I51" s="50"/>
      <c r="J51" s="50"/>
    </row>
    <row r="52" spans="2:10" x14ac:dyDescent="0.25">
      <c r="B52" s="30" t="s">
        <v>38</v>
      </c>
      <c r="C52" s="30" t="s">
        <v>24</v>
      </c>
      <c r="D52" s="49">
        <v>550</v>
      </c>
      <c r="E52" s="58" t="str">
        <f t="shared" si="2"/>
        <v>X</v>
      </c>
      <c r="F52" s="58"/>
      <c r="G52" s="58" t="str">
        <f t="shared" si="3"/>
        <v xml:space="preserve"> </v>
      </c>
      <c r="H52" s="58"/>
      <c r="I52" s="50"/>
      <c r="J52" s="50"/>
    </row>
    <row r="53" spans="2:10" x14ac:dyDescent="0.25">
      <c r="B53" s="30" t="s">
        <v>38</v>
      </c>
      <c r="C53" s="30" t="s">
        <v>24</v>
      </c>
      <c r="D53" s="49">
        <v>1150</v>
      </c>
      <c r="E53" s="58" t="str">
        <f t="shared" si="2"/>
        <v>X</v>
      </c>
      <c r="F53" s="58"/>
      <c r="G53" s="58" t="str">
        <f t="shared" si="3"/>
        <v xml:space="preserve"> </v>
      </c>
      <c r="H53" s="58"/>
      <c r="I53" s="50"/>
      <c r="J53" s="50"/>
    </row>
    <row r="54" spans="2:10" x14ac:dyDescent="0.25">
      <c r="B54" s="30" t="s">
        <v>38</v>
      </c>
      <c r="C54" s="30" t="s">
        <v>24</v>
      </c>
      <c r="D54" s="49">
        <v>1950</v>
      </c>
      <c r="E54" s="58" t="str">
        <f t="shared" si="2"/>
        <v>X</v>
      </c>
      <c r="F54" s="58"/>
      <c r="G54" s="58" t="str">
        <f t="shared" si="3"/>
        <v xml:space="preserve"> </v>
      </c>
      <c r="H54" s="58"/>
      <c r="I54" s="50"/>
      <c r="J54" s="50"/>
    </row>
    <row r="55" spans="2:10" x14ac:dyDescent="0.25">
      <c r="B55" s="30" t="s">
        <v>38</v>
      </c>
      <c r="C55" s="30" t="s">
        <v>24</v>
      </c>
      <c r="D55" s="49">
        <v>375</v>
      </c>
      <c r="E55" s="58" t="str">
        <f t="shared" si="2"/>
        <v>X</v>
      </c>
      <c r="F55" s="58"/>
      <c r="G55" s="58" t="str">
        <f t="shared" si="3"/>
        <v xml:space="preserve"> </v>
      </c>
      <c r="H55" s="58"/>
      <c r="I55" s="50"/>
      <c r="J55" s="50"/>
    </row>
    <row r="56" spans="2:10" x14ac:dyDescent="0.25">
      <c r="B56" s="30" t="s">
        <v>38</v>
      </c>
      <c r="C56" s="30" t="s">
        <v>24</v>
      </c>
      <c r="D56" s="49">
        <v>300</v>
      </c>
      <c r="E56" s="58" t="str">
        <f t="shared" si="2"/>
        <v>X</v>
      </c>
      <c r="F56" s="58"/>
      <c r="G56" s="58" t="str">
        <f t="shared" si="3"/>
        <v xml:space="preserve"> </v>
      </c>
      <c r="H56" s="58"/>
      <c r="I56" s="50"/>
      <c r="J56" s="50"/>
    </row>
    <row r="57" spans="2:10" x14ac:dyDescent="0.25">
      <c r="B57" s="30" t="s">
        <v>38</v>
      </c>
      <c r="C57" s="30" t="s">
        <v>24</v>
      </c>
      <c r="D57" s="49">
        <v>316</v>
      </c>
      <c r="E57" s="58" t="str">
        <f t="shared" si="2"/>
        <v>X</v>
      </c>
      <c r="F57" s="58"/>
      <c r="G57" s="58" t="str">
        <f t="shared" si="3"/>
        <v xml:space="preserve"> </v>
      </c>
      <c r="H57" s="58"/>
      <c r="I57" s="50"/>
      <c r="J57" s="50"/>
    </row>
    <row r="58" spans="2:10" x14ac:dyDescent="0.25">
      <c r="B58" s="30" t="s">
        <v>38</v>
      </c>
      <c r="C58" s="30" t="s">
        <v>24</v>
      </c>
      <c r="D58" s="49">
        <v>900</v>
      </c>
      <c r="E58" s="58" t="str">
        <f t="shared" si="2"/>
        <v>X</v>
      </c>
      <c r="F58" s="58"/>
      <c r="G58" s="58" t="str">
        <f t="shared" si="3"/>
        <v xml:space="preserve"> </v>
      </c>
      <c r="H58" s="58"/>
      <c r="I58" s="50"/>
      <c r="J58" s="50"/>
    </row>
    <row r="59" spans="2:10" x14ac:dyDescent="0.25">
      <c r="B59" s="30" t="s">
        <v>38</v>
      </c>
      <c r="C59" s="30" t="s">
        <v>24</v>
      </c>
      <c r="D59" s="49">
        <v>675</v>
      </c>
      <c r="E59" s="58" t="str">
        <f t="shared" si="2"/>
        <v>X</v>
      </c>
      <c r="F59" s="58"/>
      <c r="G59" s="58" t="str">
        <f t="shared" si="3"/>
        <v xml:space="preserve"> </v>
      </c>
      <c r="H59" s="58"/>
      <c r="I59" s="50"/>
      <c r="J59" s="50"/>
    </row>
    <row r="60" spans="2:10" x14ac:dyDescent="0.25">
      <c r="B60" s="30" t="s">
        <v>38</v>
      </c>
      <c r="C60" s="30" t="s">
        <v>24</v>
      </c>
      <c r="D60" s="49">
        <v>575</v>
      </c>
      <c r="E60" s="58" t="str">
        <f t="shared" si="2"/>
        <v>X</v>
      </c>
      <c r="F60" s="58"/>
      <c r="G60" s="58" t="str">
        <f t="shared" si="3"/>
        <v xml:space="preserve"> </v>
      </c>
      <c r="H60" s="58"/>
      <c r="I60" s="50"/>
      <c r="J60" s="50"/>
    </row>
    <row r="61" spans="2:10" x14ac:dyDescent="0.25">
      <c r="B61" s="30" t="s">
        <v>38</v>
      </c>
      <c r="C61" s="30" t="s">
        <v>24</v>
      </c>
      <c r="D61" s="49">
        <v>1375</v>
      </c>
      <c r="E61" s="58" t="str">
        <f t="shared" si="2"/>
        <v>X</v>
      </c>
      <c r="F61" s="58"/>
      <c r="G61" s="58" t="str">
        <f t="shared" si="3"/>
        <v xml:space="preserve"> </v>
      </c>
      <c r="H61" s="58"/>
      <c r="I61" s="50"/>
      <c r="J61" s="50"/>
    </row>
    <row r="62" spans="2:10" x14ac:dyDescent="0.25">
      <c r="B62" s="30" t="s">
        <v>38</v>
      </c>
      <c r="C62" s="30" t="s">
        <v>24</v>
      </c>
      <c r="D62" s="49">
        <v>425</v>
      </c>
      <c r="E62" s="58" t="str">
        <f t="shared" si="2"/>
        <v>X</v>
      </c>
      <c r="F62" s="58"/>
      <c r="G62" s="58" t="str">
        <f t="shared" si="3"/>
        <v xml:space="preserve"> </v>
      </c>
      <c r="H62" s="58"/>
      <c r="I62" s="50"/>
      <c r="J62" s="50"/>
    </row>
    <row r="63" spans="2:10" x14ac:dyDescent="0.25">
      <c r="B63" s="30" t="s">
        <v>38</v>
      </c>
      <c r="C63" s="30" t="s">
        <v>24</v>
      </c>
      <c r="D63" s="49">
        <v>5000</v>
      </c>
      <c r="E63" s="58" t="str">
        <f t="shared" si="2"/>
        <v>X</v>
      </c>
      <c r="F63" s="58"/>
      <c r="G63" s="58" t="str">
        <f t="shared" si="3"/>
        <v xml:space="preserve"> </v>
      </c>
      <c r="H63" s="58"/>
      <c r="I63" s="50"/>
      <c r="J63" s="50"/>
    </row>
    <row r="64" spans="2:10" x14ac:dyDescent="0.25">
      <c r="B64" s="30" t="s">
        <v>38</v>
      </c>
      <c r="C64" s="30" t="s">
        <v>24</v>
      </c>
      <c r="D64" s="49">
        <v>375</v>
      </c>
      <c r="E64" s="58" t="str">
        <f t="shared" si="2"/>
        <v>X</v>
      </c>
      <c r="F64" s="58"/>
      <c r="G64" s="58" t="str">
        <f t="shared" si="3"/>
        <v xml:space="preserve"> </v>
      </c>
      <c r="H64" s="58"/>
      <c r="I64" s="50"/>
      <c r="J64" s="50"/>
    </row>
    <row r="65" spans="2:10" x14ac:dyDescent="0.25">
      <c r="B65" s="30" t="s">
        <v>38</v>
      </c>
      <c r="C65" s="30" t="s">
        <v>24</v>
      </c>
      <c r="D65" s="49">
        <v>1750</v>
      </c>
      <c r="E65" s="58" t="str">
        <f t="shared" si="2"/>
        <v>X</v>
      </c>
      <c r="F65" s="58"/>
      <c r="G65" s="58" t="str">
        <f t="shared" si="3"/>
        <v xml:space="preserve"> </v>
      </c>
      <c r="H65" s="58"/>
      <c r="I65" s="50"/>
      <c r="J65" s="50"/>
    </row>
    <row r="66" spans="2:10" x14ac:dyDescent="0.25">
      <c r="B66" s="30" t="s">
        <v>38</v>
      </c>
      <c r="C66" s="30" t="s">
        <v>24</v>
      </c>
      <c r="D66" s="49">
        <v>1275</v>
      </c>
      <c r="E66" s="58" t="str">
        <f t="shared" ref="E66:E97" si="4">IF(D66&lt;10000.01,"X","")</f>
        <v>X</v>
      </c>
      <c r="F66" s="58"/>
      <c r="G66" s="58" t="str">
        <f t="shared" ref="G66:G98" si="5">IF(D66&gt;50000,"X"," ")</f>
        <v xml:space="preserve"> </v>
      </c>
      <c r="H66" s="58"/>
      <c r="I66" s="50"/>
      <c r="J66" s="50"/>
    </row>
    <row r="67" spans="2:10" x14ac:dyDescent="0.25">
      <c r="B67" s="30" t="s">
        <v>38</v>
      </c>
      <c r="C67" s="30" t="s">
        <v>24</v>
      </c>
      <c r="D67" s="49">
        <v>375</v>
      </c>
      <c r="E67" s="58" t="str">
        <f t="shared" si="4"/>
        <v>X</v>
      </c>
      <c r="F67" s="58"/>
      <c r="G67" s="58" t="str">
        <f t="shared" si="5"/>
        <v xml:space="preserve"> </v>
      </c>
      <c r="H67" s="58"/>
      <c r="I67" s="50"/>
      <c r="J67" s="50"/>
    </row>
    <row r="68" spans="2:10" x14ac:dyDescent="0.25">
      <c r="B68" s="30" t="s">
        <v>38</v>
      </c>
      <c r="C68" s="30" t="s">
        <v>24</v>
      </c>
      <c r="D68" s="49">
        <v>275</v>
      </c>
      <c r="E68" s="58" t="str">
        <f t="shared" si="4"/>
        <v>X</v>
      </c>
      <c r="F68" s="58"/>
      <c r="G68" s="58" t="str">
        <f t="shared" si="5"/>
        <v xml:space="preserve"> </v>
      </c>
      <c r="H68" s="58"/>
      <c r="I68" s="50"/>
      <c r="J68" s="50"/>
    </row>
    <row r="69" spans="2:10" x14ac:dyDescent="0.25">
      <c r="B69" s="30" t="s">
        <v>38</v>
      </c>
      <c r="C69" s="30" t="s">
        <v>24</v>
      </c>
      <c r="D69" s="49">
        <v>925</v>
      </c>
      <c r="E69" s="58" t="str">
        <f t="shared" si="4"/>
        <v>X</v>
      </c>
      <c r="F69" s="58"/>
      <c r="G69" s="58" t="str">
        <f t="shared" si="5"/>
        <v xml:space="preserve"> </v>
      </c>
      <c r="H69" s="58"/>
      <c r="I69" s="50"/>
      <c r="J69" s="50"/>
    </row>
    <row r="70" spans="2:10" x14ac:dyDescent="0.25">
      <c r="B70" s="30" t="s">
        <v>38</v>
      </c>
      <c r="C70" s="30" t="s">
        <v>24</v>
      </c>
      <c r="D70" s="49">
        <v>3800</v>
      </c>
      <c r="E70" s="58" t="str">
        <f t="shared" si="4"/>
        <v>X</v>
      </c>
      <c r="F70" s="58"/>
      <c r="G70" s="58" t="str">
        <f t="shared" si="5"/>
        <v xml:space="preserve"> </v>
      </c>
      <c r="H70" s="58"/>
      <c r="I70" s="50"/>
      <c r="J70" s="50"/>
    </row>
    <row r="71" spans="2:10" x14ac:dyDescent="0.25">
      <c r="B71" s="30" t="s">
        <v>38</v>
      </c>
      <c r="C71" s="30" t="s">
        <v>24</v>
      </c>
      <c r="D71" s="49">
        <v>4825</v>
      </c>
      <c r="E71" s="58" t="str">
        <f t="shared" si="4"/>
        <v>X</v>
      </c>
      <c r="F71" s="58"/>
      <c r="G71" s="58" t="str">
        <f t="shared" si="5"/>
        <v xml:space="preserve"> </v>
      </c>
      <c r="H71" s="58"/>
      <c r="I71" s="50"/>
      <c r="J71" s="50"/>
    </row>
    <row r="72" spans="2:10" x14ac:dyDescent="0.25">
      <c r="B72" s="30" t="s">
        <v>38</v>
      </c>
      <c r="C72" s="30" t="s">
        <v>24</v>
      </c>
      <c r="D72" s="49">
        <v>275</v>
      </c>
      <c r="E72" s="58" t="str">
        <f t="shared" si="4"/>
        <v>X</v>
      </c>
      <c r="F72" s="58"/>
      <c r="G72" s="58" t="str">
        <f t="shared" si="5"/>
        <v xml:space="preserve"> </v>
      </c>
      <c r="H72" s="58"/>
      <c r="I72" s="50"/>
      <c r="J72" s="50"/>
    </row>
    <row r="73" spans="2:10" x14ac:dyDescent="0.25">
      <c r="B73" s="30" t="s">
        <v>38</v>
      </c>
      <c r="C73" s="30" t="s">
        <v>24</v>
      </c>
      <c r="D73" s="49">
        <v>1050</v>
      </c>
      <c r="E73" s="58" t="str">
        <f t="shared" si="4"/>
        <v>X</v>
      </c>
      <c r="F73" s="58"/>
      <c r="G73" s="58" t="str">
        <f t="shared" si="5"/>
        <v xml:space="preserve"> </v>
      </c>
      <c r="H73" s="58"/>
      <c r="I73" s="50"/>
      <c r="J73" s="50"/>
    </row>
    <row r="74" spans="2:10" x14ac:dyDescent="0.25">
      <c r="B74" s="30" t="s">
        <v>38</v>
      </c>
      <c r="C74" s="30" t="s">
        <v>24</v>
      </c>
      <c r="D74" s="49">
        <v>450</v>
      </c>
      <c r="E74" s="58" t="str">
        <f t="shared" si="4"/>
        <v>X</v>
      </c>
      <c r="F74" s="58"/>
      <c r="G74" s="58" t="str">
        <f t="shared" si="5"/>
        <v xml:space="preserve"> </v>
      </c>
      <c r="H74" s="58"/>
      <c r="I74" s="50"/>
      <c r="J74" s="50"/>
    </row>
    <row r="75" spans="2:10" x14ac:dyDescent="0.25">
      <c r="B75" s="30" t="s">
        <v>38</v>
      </c>
      <c r="C75" s="30" t="s">
        <v>24</v>
      </c>
      <c r="D75" s="49">
        <v>450</v>
      </c>
      <c r="E75" s="58" t="str">
        <f t="shared" si="4"/>
        <v>X</v>
      </c>
      <c r="F75" s="58"/>
      <c r="G75" s="58" t="str">
        <f t="shared" si="5"/>
        <v xml:space="preserve"> </v>
      </c>
      <c r="H75" s="58"/>
      <c r="I75" s="50"/>
      <c r="J75" s="50"/>
    </row>
    <row r="76" spans="2:10" x14ac:dyDescent="0.25">
      <c r="B76" s="30" t="s">
        <v>38</v>
      </c>
      <c r="C76" s="30" t="s">
        <v>24</v>
      </c>
      <c r="D76" s="49">
        <v>875</v>
      </c>
      <c r="E76" s="58" t="str">
        <f t="shared" si="4"/>
        <v>X</v>
      </c>
      <c r="F76" s="58"/>
      <c r="G76" s="58" t="str">
        <f t="shared" si="5"/>
        <v xml:space="preserve"> </v>
      </c>
      <c r="H76" s="58"/>
      <c r="I76" s="50"/>
      <c r="J76" s="50"/>
    </row>
    <row r="77" spans="2:10" x14ac:dyDescent="0.25">
      <c r="B77" s="30" t="s">
        <v>38</v>
      </c>
      <c r="C77" s="30" t="s">
        <v>24</v>
      </c>
      <c r="D77" s="49">
        <v>875</v>
      </c>
      <c r="E77" s="58" t="str">
        <f t="shared" si="4"/>
        <v>X</v>
      </c>
      <c r="F77" s="58"/>
      <c r="G77" s="58" t="str">
        <f t="shared" si="5"/>
        <v xml:space="preserve"> </v>
      </c>
      <c r="H77" s="58"/>
      <c r="I77" s="50"/>
      <c r="J77" s="50"/>
    </row>
    <row r="78" spans="2:10" x14ac:dyDescent="0.25">
      <c r="B78" s="30" t="s">
        <v>38</v>
      </c>
      <c r="C78" s="30" t="s">
        <v>24</v>
      </c>
      <c r="D78" s="49">
        <v>800</v>
      </c>
      <c r="E78" s="58" t="str">
        <f t="shared" si="4"/>
        <v>X</v>
      </c>
      <c r="F78" s="58"/>
      <c r="G78" s="58" t="str">
        <f t="shared" si="5"/>
        <v xml:space="preserve"> </v>
      </c>
      <c r="H78" s="58"/>
      <c r="I78" s="50"/>
      <c r="J78" s="50"/>
    </row>
    <row r="79" spans="2:10" x14ac:dyDescent="0.25">
      <c r="B79" s="30" t="s">
        <v>38</v>
      </c>
      <c r="C79" s="30" t="s">
        <v>24</v>
      </c>
      <c r="D79" s="49">
        <v>800</v>
      </c>
      <c r="E79" s="58" t="str">
        <f t="shared" si="4"/>
        <v>X</v>
      </c>
      <c r="F79" s="58"/>
      <c r="G79" s="58" t="str">
        <f t="shared" si="5"/>
        <v xml:space="preserve"> </v>
      </c>
      <c r="H79" s="58"/>
      <c r="I79" s="50"/>
      <c r="J79" s="50"/>
    </row>
    <row r="80" spans="2:10" x14ac:dyDescent="0.25">
      <c r="B80" s="30" t="s">
        <v>38</v>
      </c>
      <c r="C80" s="30" t="s">
        <v>24</v>
      </c>
      <c r="D80" s="49">
        <v>875</v>
      </c>
      <c r="E80" s="58" t="str">
        <f t="shared" si="4"/>
        <v>X</v>
      </c>
      <c r="F80" s="58"/>
      <c r="G80" s="58" t="str">
        <f t="shared" si="5"/>
        <v xml:space="preserve"> </v>
      </c>
      <c r="H80" s="58"/>
      <c r="I80" s="50"/>
      <c r="J80" s="50"/>
    </row>
    <row r="81" spans="2:10" x14ac:dyDescent="0.25">
      <c r="B81" s="30" t="s">
        <v>817</v>
      </c>
      <c r="C81" s="30" t="s">
        <v>24</v>
      </c>
      <c r="D81" s="49">
        <v>500</v>
      </c>
      <c r="E81" s="58" t="str">
        <f t="shared" si="4"/>
        <v>X</v>
      </c>
      <c r="F81" s="58"/>
      <c r="G81" s="58" t="str">
        <f t="shared" si="5"/>
        <v xml:space="preserve"> </v>
      </c>
      <c r="H81" s="58"/>
      <c r="I81" s="50"/>
      <c r="J81" s="50"/>
    </row>
    <row r="82" spans="2:10" x14ac:dyDescent="0.25">
      <c r="B82" s="30" t="s">
        <v>35</v>
      </c>
      <c r="C82" s="30" t="s">
        <v>24</v>
      </c>
      <c r="D82" s="49">
        <v>775</v>
      </c>
      <c r="E82" s="58" t="str">
        <f t="shared" si="4"/>
        <v>X</v>
      </c>
      <c r="F82" s="58"/>
      <c r="G82" s="58" t="str">
        <f t="shared" si="5"/>
        <v xml:space="preserve"> </v>
      </c>
      <c r="H82" s="58"/>
      <c r="I82" s="50"/>
      <c r="J82" s="50"/>
    </row>
    <row r="83" spans="2:10" x14ac:dyDescent="0.25">
      <c r="B83" s="30" t="s">
        <v>35</v>
      </c>
      <c r="C83" s="30" t="s">
        <v>24</v>
      </c>
      <c r="D83" s="49">
        <v>1150</v>
      </c>
      <c r="E83" s="58" t="str">
        <f t="shared" si="4"/>
        <v>X</v>
      </c>
      <c r="F83" s="58"/>
      <c r="G83" s="58" t="str">
        <f t="shared" si="5"/>
        <v xml:space="preserve"> </v>
      </c>
      <c r="H83" s="58"/>
      <c r="I83" s="50"/>
      <c r="J83" s="50"/>
    </row>
    <row r="84" spans="2:10" x14ac:dyDescent="0.25">
      <c r="B84" s="30" t="s">
        <v>35</v>
      </c>
      <c r="C84" s="30" t="s">
        <v>24</v>
      </c>
      <c r="D84" s="49">
        <v>2025</v>
      </c>
      <c r="E84" s="58" t="str">
        <f t="shared" si="4"/>
        <v>X</v>
      </c>
      <c r="F84" s="58"/>
      <c r="G84" s="58" t="str">
        <f t="shared" si="5"/>
        <v xml:space="preserve"> </v>
      </c>
      <c r="H84" s="58"/>
      <c r="I84" s="50"/>
      <c r="J84" s="50"/>
    </row>
    <row r="85" spans="2:10" x14ac:dyDescent="0.25">
      <c r="B85" s="30" t="s">
        <v>35</v>
      </c>
      <c r="C85" s="30" t="s">
        <v>24</v>
      </c>
      <c r="D85" s="49">
        <v>2375</v>
      </c>
      <c r="E85" s="58" t="str">
        <f t="shared" si="4"/>
        <v>X</v>
      </c>
      <c r="F85" s="58"/>
      <c r="G85" s="58" t="str">
        <f t="shared" si="5"/>
        <v xml:space="preserve"> </v>
      </c>
      <c r="H85" s="58"/>
      <c r="I85" s="50"/>
      <c r="J85" s="50"/>
    </row>
    <row r="86" spans="2:10" x14ac:dyDescent="0.25">
      <c r="B86" s="30" t="s">
        <v>35</v>
      </c>
      <c r="C86" s="30" t="s">
        <v>24</v>
      </c>
      <c r="D86" s="49">
        <v>425</v>
      </c>
      <c r="E86" s="58" t="str">
        <f t="shared" si="4"/>
        <v>X</v>
      </c>
      <c r="F86" s="58"/>
      <c r="G86" s="58" t="str">
        <f t="shared" si="5"/>
        <v xml:space="preserve"> </v>
      </c>
      <c r="H86" s="58"/>
      <c r="I86" s="50"/>
      <c r="J86" s="50"/>
    </row>
    <row r="87" spans="2:10" x14ac:dyDescent="0.25">
      <c r="B87" s="30" t="s">
        <v>35</v>
      </c>
      <c r="C87" s="30" t="s">
        <v>24</v>
      </c>
      <c r="D87" s="49">
        <v>750</v>
      </c>
      <c r="E87" s="58" t="str">
        <f t="shared" si="4"/>
        <v>X</v>
      </c>
      <c r="F87" s="58"/>
      <c r="G87" s="58" t="str">
        <f t="shared" si="5"/>
        <v xml:space="preserve"> </v>
      </c>
      <c r="H87" s="58"/>
      <c r="I87" s="50"/>
      <c r="J87" s="50"/>
    </row>
    <row r="88" spans="2:10" x14ac:dyDescent="0.25">
      <c r="B88" s="30" t="s">
        <v>35</v>
      </c>
      <c r="C88" s="30" t="s">
        <v>24</v>
      </c>
      <c r="D88" s="49">
        <v>1225</v>
      </c>
      <c r="E88" s="58" t="str">
        <f t="shared" si="4"/>
        <v>X</v>
      </c>
      <c r="F88" s="58"/>
      <c r="G88" s="58" t="str">
        <f t="shared" si="5"/>
        <v xml:space="preserve"> </v>
      </c>
      <c r="H88" s="58"/>
      <c r="I88" s="50"/>
      <c r="J88" s="50"/>
    </row>
    <row r="89" spans="2:10" x14ac:dyDescent="0.25">
      <c r="B89" s="30" t="s">
        <v>35</v>
      </c>
      <c r="C89" s="30" t="s">
        <v>24</v>
      </c>
      <c r="D89" s="49">
        <v>375</v>
      </c>
      <c r="E89" s="58" t="str">
        <f t="shared" si="4"/>
        <v>X</v>
      </c>
      <c r="F89" s="58"/>
      <c r="G89" s="58" t="str">
        <f t="shared" si="5"/>
        <v xml:space="preserve"> </v>
      </c>
      <c r="H89" s="58"/>
      <c r="I89" s="50"/>
      <c r="J89" s="50"/>
    </row>
    <row r="90" spans="2:10" x14ac:dyDescent="0.25">
      <c r="B90" s="30" t="s">
        <v>35</v>
      </c>
      <c r="C90" s="30" t="s">
        <v>24</v>
      </c>
      <c r="D90" s="49">
        <v>419</v>
      </c>
      <c r="E90" s="58" t="str">
        <f t="shared" si="4"/>
        <v>X</v>
      </c>
      <c r="F90" s="58"/>
      <c r="G90" s="58" t="str">
        <f t="shared" si="5"/>
        <v xml:space="preserve"> </v>
      </c>
      <c r="H90" s="58"/>
      <c r="I90" s="50"/>
      <c r="J90" s="50"/>
    </row>
    <row r="91" spans="2:10" x14ac:dyDescent="0.25">
      <c r="B91" s="30" t="s">
        <v>35</v>
      </c>
      <c r="C91" s="30" t="s">
        <v>24</v>
      </c>
      <c r="D91" s="49">
        <v>700</v>
      </c>
      <c r="E91" s="58" t="str">
        <f t="shared" si="4"/>
        <v>X</v>
      </c>
      <c r="F91" s="58"/>
      <c r="G91" s="58" t="str">
        <f t="shared" si="5"/>
        <v xml:space="preserve"> </v>
      </c>
      <c r="H91" s="58"/>
      <c r="I91" s="50"/>
      <c r="J91" s="50"/>
    </row>
    <row r="92" spans="2:10" x14ac:dyDescent="0.25">
      <c r="B92" s="30" t="s">
        <v>35</v>
      </c>
      <c r="C92" s="30" t="s">
        <v>24</v>
      </c>
      <c r="D92" s="49">
        <v>450</v>
      </c>
      <c r="E92" s="58" t="str">
        <f t="shared" si="4"/>
        <v>X</v>
      </c>
      <c r="F92" s="58"/>
      <c r="G92" s="58" t="str">
        <f t="shared" si="5"/>
        <v xml:space="preserve"> </v>
      </c>
      <c r="H92" s="58"/>
      <c r="I92" s="50"/>
      <c r="J92" s="50"/>
    </row>
    <row r="93" spans="2:10" x14ac:dyDescent="0.25">
      <c r="B93" s="30" t="s">
        <v>35</v>
      </c>
      <c r="C93" s="30" t="s">
        <v>24</v>
      </c>
      <c r="D93" s="49">
        <v>450</v>
      </c>
      <c r="E93" s="58" t="str">
        <f t="shared" si="4"/>
        <v>X</v>
      </c>
      <c r="F93" s="58"/>
      <c r="G93" s="58" t="str">
        <f t="shared" si="5"/>
        <v xml:space="preserve"> </v>
      </c>
      <c r="H93" s="58"/>
      <c r="I93" s="50"/>
      <c r="J93" s="50"/>
    </row>
    <row r="94" spans="2:10" x14ac:dyDescent="0.25">
      <c r="B94" s="30" t="s">
        <v>35</v>
      </c>
      <c r="C94" s="30" t="s">
        <v>24</v>
      </c>
      <c r="D94" s="49">
        <v>1800</v>
      </c>
      <c r="E94" s="58" t="str">
        <f t="shared" si="4"/>
        <v>X</v>
      </c>
      <c r="F94" s="58"/>
      <c r="G94" s="58" t="str">
        <f t="shared" si="5"/>
        <v xml:space="preserve"> </v>
      </c>
      <c r="H94" s="58"/>
      <c r="I94" s="50"/>
      <c r="J94" s="50"/>
    </row>
    <row r="95" spans="2:10" x14ac:dyDescent="0.25">
      <c r="B95" s="30" t="s">
        <v>35</v>
      </c>
      <c r="C95" s="30" t="s">
        <v>24</v>
      </c>
      <c r="D95" s="49">
        <v>250</v>
      </c>
      <c r="E95" s="58" t="str">
        <f t="shared" si="4"/>
        <v>X</v>
      </c>
      <c r="F95" s="58"/>
      <c r="G95" s="58" t="str">
        <f t="shared" si="5"/>
        <v xml:space="preserve"> </v>
      </c>
      <c r="H95" s="58"/>
      <c r="I95" s="50"/>
      <c r="J95" s="50"/>
    </row>
    <row r="96" spans="2:10" x14ac:dyDescent="0.25">
      <c r="B96" s="30" t="s">
        <v>35</v>
      </c>
      <c r="C96" s="30" t="s">
        <v>24</v>
      </c>
      <c r="D96" s="49">
        <v>1000</v>
      </c>
      <c r="E96" s="58" t="str">
        <f t="shared" si="4"/>
        <v>X</v>
      </c>
      <c r="F96" s="58"/>
      <c r="G96" s="58" t="str">
        <f t="shared" si="5"/>
        <v xml:space="preserve"> </v>
      </c>
      <c r="H96" s="58"/>
      <c r="I96" s="50"/>
      <c r="J96" s="50"/>
    </row>
    <row r="97" spans="2:10" x14ac:dyDescent="0.25">
      <c r="B97" s="30" t="s">
        <v>35</v>
      </c>
      <c r="C97" s="30" t="s">
        <v>24</v>
      </c>
      <c r="D97" s="49">
        <v>300</v>
      </c>
      <c r="E97" s="58" t="str">
        <f t="shared" si="4"/>
        <v>X</v>
      </c>
      <c r="F97" s="58"/>
      <c r="G97" s="58" t="str">
        <f t="shared" si="5"/>
        <v xml:space="preserve"> </v>
      </c>
      <c r="H97" s="58"/>
      <c r="I97" s="50"/>
      <c r="J97" s="50"/>
    </row>
    <row r="98" spans="2:10" x14ac:dyDescent="0.25">
      <c r="B98" s="30" t="s">
        <v>38</v>
      </c>
      <c r="C98" s="30" t="s">
        <v>37</v>
      </c>
      <c r="D98" s="49">
        <v>2500</v>
      </c>
      <c r="E98" s="58" t="str">
        <f t="shared" ref="E98" si="6">IF(D98&lt;10000.01,"X","")</f>
        <v>X</v>
      </c>
      <c r="F98" s="58"/>
      <c r="G98" s="58" t="str">
        <f t="shared" si="5"/>
        <v xml:space="preserve"> </v>
      </c>
      <c r="H98" s="58"/>
      <c r="I98" s="50"/>
      <c r="J98" s="50"/>
    </row>
    <row r="99" spans="2:10" x14ac:dyDescent="0.25">
      <c r="B99" s="40" t="s">
        <v>942</v>
      </c>
      <c r="C99" s="40"/>
      <c r="D99" s="44">
        <f>SUM(D2:D98)</f>
        <v>103074</v>
      </c>
      <c r="E99" s="59"/>
      <c r="F99" s="59"/>
      <c r="G99" s="59"/>
      <c r="H99" s="59"/>
      <c r="I99" s="50"/>
      <c r="J99" s="50"/>
    </row>
  </sheetData>
  <sortState ref="B2:I99">
    <sortCondition ref="C2:C99"/>
    <sortCondition ref="B2:B99"/>
  </sortState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pane ySplit="1" topLeftCell="A2" activePane="bottomLeft" state="frozen"/>
      <selection activeCell="J22" sqref="J22"/>
      <selection pane="bottomLeft" activeCell="C18" sqref="C18"/>
    </sheetView>
  </sheetViews>
  <sheetFormatPr defaultRowHeight="15" x14ac:dyDescent="0.25"/>
  <cols>
    <col min="2" max="2" width="46.28515625" customWidth="1"/>
    <col min="3" max="3" width="36.7109375" customWidth="1"/>
    <col min="4" max="4" width="34.42578125" customWidth="1"/>
    <col min="5" max="5" width="16.42578125" style="60" customWidth="1"/>
    <col min="6" max="8" width="9.140625" style="60"/>
  </cols>
  <sheetData>
    <row r="1" spans="1:11" ht="45" x14ac:dyDescent="0.25">
      <c r="A1" s="97" t="s">
        <v>963</v>
      </c>
      <c r="B1" s="39" t="s">
        <v>1</v>
      </c>
      <c r="C1" s="39" t="s">
        <v>2</v>
      </c>
      <c r="D1" s="39" t="s">
        <v>944</v>
      </c>
      <c r="E1" s="56" t="s">
        <v>4</v>
      </c>
      <c r="F1" s="56" t="s">
        <v>5</v>
      </c>
      <c r="G1" s="56" t="s">
        <v>6</v>
      </c>
      <c r="H1" s="56" t="s">
        <v>7</v>
      </c>
      <c r="I1" s="35"/>
      <c r="J1" s="35"/>
      <c r="K1" s="35"/>
    </row>
    <row r="2" spans="1:11" ht="45" x14ac:dyDescent="0.25">
      <c r="A2" s="35"/>
      <c r="B2" s="45" t="s">
        <v>505</v>
      </c>
      <c r="C2" s="45" t="s">
        <v>504</v>
      </c>
      <c r="D2" s="49">
        <v>9444169</v>
      </c>
      <c r="E2" s="58"/>
      <c r="F2" s="58"/>
      <c r="G2" s="58"/>
      <c r="H2" s="58" t="s">
        <v>953</v>
      </c>
      <c r="I2" s="35"/>
      <c r="J2" s="35"/>
      <c r="K2" s="35"/>
    </row>
    <row r="3" spans="1:11" ht="45" x14ac:dyDescent="0.25">
      <c r="A3" s="35"/>
      <c r="B3" s="45" t="s">
        <v>532</v>
      </c>
      <c r="C3" s="45" t="s">
        <v>534</v>
      </c>
      <c r="D3" s="49">
        <v>47647</v>
      </c>
      <c r="E3" s="58"/>
      <c r="F3" s="58"/>
      <c r="G3" s="58"/>
      <c r="H3" s="58" t="s">
        <v>953</v>
      </c>
      <c r="I3" s="35"/>
      <c r="J3" s="35"/>
      <c r="K3" s="35"/>
    </row>
    <row r="4" spans="1:11" ht="45" x14ac:dyDescent="0.25">
      <c r="A4" s="35"/>
      <c r="B4" s="45" t="s">
        <v>532</v>
      </c>
      <c r="C4" s="45" t="s">
        <v>512</v>
      </c>
      <c r="D4" s="49">
        <v>11749</v>
      </c>
      <c r="E4" s="58"/>
      <c r="F4" s="58"/>
      <c r="G4" s="58"/>
      <c r="H4" s="58" t="s">
        <v>953</v>
      </c>
      <c r="I4" s="35"/>
      <c r="J4" s="35"/>
      <c r="K4" s="35"/>
    </row>
    <row r="5" spans="1:11" x14ac:dyDescent="0.25">
      <c r="A5" s="35"/>
      <c r="B5" s="40" t="s">
        <v>942</v>
      </c>
      <c r="C5" s="40"/>
      <c r="D5" s="52">
        <f>SUM(D2:D4)</f>
        <v>9503565</v>
      </c>
      <c r="E5" s="61"/>
      <c r="F5" s="59"/>
      <c r="G5" s="59"/>
      <c r="H5" s="59"/>
      <c r="I5" s="35"/>
      <c r="J5" s="35"/>
      <c r="K5" s="35"/>
    </row>
    <row r="6" spans="1:11" x14ac:dyDescent="0.25">
      <c r="A6" s="35"/>
      <c r="B6" s="34"/>
      <c r="C6" s="34"/>
      <c r="D6" s="34"/>
      <c r="I6" s="35"/>
      <c r="J6" s="35"/>
      <c r="K6" s="35"/>
    </row>
  </sheetData>
  <sortState ref="B2:I6">
    <sortCondition ref="C2:C6"/>
    <sortCondition ref="B2:B6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pane ySplit="1" topLeftCell="A2" activePane="bottomLeft" state="frozen"/>
      <selection activeCell="J22" sqref="J22"/>
      <selection pane="bottomLeft" activeCell="G23" sqref="G23"/>
    </sheetView>
  </sheetViews>
  <sheetFormatPr defaultRowHeight="15" x14ac:dyDescent="0.25"/>
  <cols>
    <col min="2" max="2" width="40.140625" customWidth="1"/>
    <col min="3" max="3" width="30.140625" customWidth="1"/>
    <col min="4" max="4" width="29.7109375" customWidth="1"/>
    <col min="5" max="8" width="9.140625" style="60"/>
  </cols>
  <sheetData>
    <row r="1" spans="1:8" ht="45" x14ac:dyDescent="0.25">
      <c r="A1" s="89" t="s">
        <v>964</v>
      </c>
      <c r="B1" s="39" t="s">
        <v>1</v>
      </c>
      <c r="C1" s="39" t="s">
        <v>2</v>
      </c>
      <c r="D1" s="39" t="s">
        <v>944</v>
      </c>
      <c r="E1" s="56" t="s">
        <v>4</v>
      </c>
      <c r="F1" s="56" t="s">
        <v>5</v>
      </c>
      <c r="G1" s="56" t="s">
        <v>6</v>
      </c>
      <c r="H1" s="56" t="s">
        <v>7</v>
      </c>
    </row>
    <row r="2" spans="1:8" ht="30" x14ac:dyDescent="0.25">
      <c r="B2" s="30" t="s">
        <v>25</v>
      </c>
      <c r="C2" s="30" t="s">
        <v>24</v>
      </c>
      <c r="D2" s="31">
        <v>16824</v>
      </c>
      <c r="E2" s="58"/>
      <c r="F2" s="58"/>
      <c r="G2" s="58"/>
      <c r="H2" s="58" t="s">
        <v>953</v>
      </c>
    </row>
    <row r="3" spans="1:8" ht="30" x14ac:dyDescent="0.25">
      <c r="B3" s="30" t="s">
        <v>25</v>
      </c>
      <c r="C3" s="30" t="s">
        <v>24</v>
      </c>
      <c r="D3" s="31">
        <v>320695</v>
      </c>
      <c r="E3" s="58"/>
      <c r="F3" s="58"/>
      <c r="G3" s="58"/>
      <c r="H3" s="58" t="s">
        <v>953</v>
      </c>
    </row>
    <row r="4" spans="1:8" ht="30" x14ac:dyDescent="0.25">
      <c r="B4" s="30" t="s">
        <v>25</v>
      </c>
      <c r="C4" s="30" t="s">
        <v>24</v>
      </c>
      <c r="D4" s="31">
        <v>925033</v>
      </c>
      <c r="E4" s="58"/>
      <c r="F4" s="58"/>
      <c r="G4" s="58"/>
      <c r="H4" s="58" t="s">
        <v>953</v>
      </c>
    </row>
    <row r="5" spans="1:8" ht="30" x14ac:dyDescent="0.25">
      <c r="B5" s="30" t="s">
        <v>25</v>
      </c>
      <c r="C5" s="30" t="s">
        <v>24</v>
      </c>
      <c r="D5" s="31">
        <v>47329</v>
      </c>
      <c r="E5" s="58"/>
      <c r="F5" s="58"/>
      <c r="G5" s="58"/>
      <c r="H5" s="58" t="s">
        <v>953</v>
      </c>
    </row>
    <row r="6" spans="1:8" ht="30" x14ac:dyDescent="0.25">
      <c r="B6" s="30" t="s">
        <v>25</v>
      </c>
      <c r="C6" s="30" t="s">
        <v>24</v>
      </c>
      <c r="D6" s="31">
        <v>240843</v>
      </c>
      <c r="E6" s="58"/>
      <c r="F6" s="58"/>
      <c r="G6" s="58"/>
      <c r="H6" s="58" t="s">
        <v>953</v>
      </c>
    </row>
    <row r="7" spans="1:8" ht="45" x14ac:dyDescent="0.25">
      <c r="B7" s="30" t="s">
        <v>946</v>
      </c>
      <c r="C7" s="30" t="s">
        <v>21</v>
      </c>
      <c r="D7" s="31">
        <v>499938</v>
      </c>
      <c r="E7" s="58"/>
      <c r="F7" s="58"/>
      <c r="G7" s="58"/>
      <c r="H7" s="58" t="s">
        <v>953</v>
      </c>
    </row>
    <row r="8" spans="1:8" ht="30" x14ac:dyDescent="0.25">
      <c r="B8" s="30" t="s">
        <v>324</v>
      </c>
      <c r="C8" s="30" t="s">
        <v>21</v>
      </c>
      <c r="D8" s="31">
        <v>312545</v>
      </c>
      <c r="E8" s="58"/>
      <c r="F8" s="58"/>
      <c r="G8" s="58"/>
      <c r="H8" s="58" t="s">
        <v>953</v>
      </c>
    </row>
    <row r="9" spans="1:8" ht="30" x14ac:dyDescent="0.25">
      <c r="B9" s="30" t="s">
        <v>22</v>
      </c>
      <c r="C9" s="30" t="s">
        <v>21</v>
      </c>
      <c r="D9" s="31">
        <v>118116</v>
      </c>
      <c r="E9" s="58"/>
      <c r="F9" s="58"/>
      <c r="G9" s="58"/>
      <c r="H9" s="58" t="s">
        <v>953</v>
      </c>
    </row>
    <row r="10" spans="1:8" ht="45" x14ac:dyDescent="0.25">
      <c r="B10" s="30" t="s">
        <v>328</v>
      </c>
      <c r="C10" s="30" t="s">
        <v>327</v>
      </c>
      <c r="D10" s="31">
        <v>13622</v>
      </c>
      <c r="E10" s="58"/>
      <c r="F10" s="58"/>
      <c r="G10" s="58"/>
      <c r="H10" s="58" t="s">
        <v>953</v>
      </c>
    </row>
    <row r="11" spans="1:8" x14ac:dyDescent="0.25">
      <c r="B11" s="40" t="s">
        <v>942</v>
      </c>
      <c r="C11" s="40"/>
      <c r="D11" s="43">
        <f>SUM(D2:D10)</f>
        <v>2494945</v>
      </c>
      <c r="E11" s="61"/>
      <c r="F11" s="59"/>
      <c r="G11" s="59"/>
      <c r="H11" s="59"/>
    </row>
    <row r="12" spans="1:8" x14ac:dyDescent="0.25">
      <c r="B12" s="34"/>
      <c r="C12" s="34"/>
      <c r="D12" s="34"/>
    </row>
  </sheetData>
  <sortState ref="B2:H12">
    <sortCondition ref="C2:C12"/>
    <sortCondition ref="B2:B1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pane ySplit="1" topLeftCell="A2" activePane="bottomLeft" state="frozen"/>
      <selection pane="bottomLeft" activeCell="D30" sqref="D30"/>
    </sheetView>
  </sheetViews>
  <sheetFormatPr defaultRowHeight="15" x14ac:dyDescent="0.25"/>
  <cols>
    <col min="1" max="1" width="37.42578125" customWidth="1"/>
    <col min="2" max="2" width="25.28515625" customWidth="1"/>
    <col min="3" max="3" width="24.85546875" customWidth="1"/>
    <col min="4" max="4" width="18" customWidth="1"/>
    <col min="5" max="5" width="22.140625" customWidth="1"/>
    <col min="6" max="6" width="26.7109375" customWidth="1"/>
  </cols>
  <sheetData>
    <row r="1" spans="1:11" x14ac:dyDescent="0.25">
      <c r="A1" s="8" t="s">
        <v>923</v>
      </c>
      <c r="B1" s="9" t="s">
        <v>924</v>
      </c>
      <c r="C1" s="8"/>
      <c r="D1" s="9" t="s">
        <v>925</v>
      </c>
      <c r="E1" s="9" t="s">
        <v>926</v>
      </c>
    </row>
    <row r="2" spans="1:11" x14ac:dyDescent="0.25">
      <c r="A2" s="11" t="s">
        <v>927</v>
      </c>
      <c r="B2" s="12" t="s">
        <v>928</v>
      </c>
      <c r="C2" s="13">
        <f>'H1'!D162</f>
        <v>14751986</v>
      </c>
      <c r="D2" s="14">
        <f>COUNT('H1'!D2:D161)</f>
        <v>160</v>
      </c>
      <c r="E2" s="15">
        <f>C2/D2</f>
        <v>92199.912500000006</v>
      </c>
    </row>
    <row r="3" spans="1:11" x14ac:dyDescent="0.25">
      <c r="A3" s="12" t="s">
        <v>929</v>
      </c>
      <c r="B3" s="12" t="s">
        <v>928</v>
      </c>
      <c r="C3" s="16">
        <f>'H2'!D30</f>
        <v>21501693</v>
      </c>
      <c r="D3" s="14">
        <f>COUNT('H2'!D2:D29)</f>
        <v>28</v>
      </c>
      <c r="E3" s="15">
        <f t="shared" ref="E3:E15" si="0">C3/D3</f>
        <v>767917.60714285716</v>
      </c>
    </row>
    <row r="4" spans="1:11" x14ac:dyDescent="0.25">
      <c r="A4" s="12" t="s">
        <v>930</v>
      </c>
      <c r="B4" s="12" t="s">
        <v>928</v>
      </c>
      <c r="C4" s="16">
        <f>'H3'!D26</f>
        <v>58754</v>
      </c>
      <c r="D4" s="14">
        <f>COUNT('H3'!D2:D25)</f>
        <v>24</v>
      </c>
      <c r="E4" s="15">
        <f t="shared" si="0"/>
        <v>2448.0833333333335</v>
      </c>
    </row>
    <row r="5" spans="1:11" x14ac:dyDescent="0.25">
      <c r="A5" s="12" t="s">
        <v>931</v>
      </c>
      <c r="B5" s="12" t="s">
        <v>928</v>
      </c>
      <c r="C5" s="16">
        <f>'H4'!D31</f>
        <v>11148</v>
      </c>
      <c r="D5" s="14">
        <f>COUNT('H4'!D2:D30)</f>
        <v>29</v>
      </c>
      <c r="E5" s="15">
        <f t="shared" si="0"/>
        <v>384.41379310344826</v>
      </c>
      <c r="K5">
        <f>COUNT([1]H22!D2:D7)</f>
        <v>0</v>
      </c>
    </row>
    <row r="6" spans="1:11" ht="15.75" customHeight="1" x14ac:dyDescent="0.25">
      <c r="A6" s="12" t="s">
        <v>932</v>
      </c>
      <c r="B6" s="12" t="s">
        <v>928</v>
      </c>
      <c r="C6" s="16">
        <f>'H5'!D6</f>
        <v>1388582</v>
      </c>
      <c r="D6" s="14">
        <f>COUNT('H5'!D2:D5)</f>
        <v>4</v>
      </c>
      <c r="E6" s="15">
        <f t="shared" si="0"/>
        <v>347145.5</v>
      </c>
    </row>
    <row r="7" spans="1:11" x14ac:dyDescent="0.25">
      <c r="A7" s="12" t="s">
        <v>933</v>
      </c>
      <c r="B7" s="12" t="s">
        <v>928</v>
      </c>
      <c r="C7" s="16">
        <f>'H8'!D22</f>
        <v>694789</v>
      </c>
      <c r="D7" s="14">
        <f>COUNT('H8'!D2:D21)</f>
        <v>20</v>
      </c>
      <c r="E7" s="15">
        <f t="shared" si="0"/>
        <v>34739.449999999997</v>
      </c>
    </row>
    <row r="8" spans="1:11" x14ac:dyDescent="0.25">
      <c r="A8" s="17" t="s">
        <v>934</v>
      </c>
      <c r="B8" s="12" t="s">
        <v>928</v>
      </c>
      <c r="C8" s="18">
        <f>'H9'!D16</f>
        <v>57635</v>
      </c>
      <c r="D8" s="14">
        <f>COUNT('H9'!D2:D15)</f>
        <v>14</v>
      </c>
      <c r="E8" s="15">
        <f t="shared" si="0"/>
        <v>4116.7857142857147</v>
      </c>
    </row>
    <row r="9" spans="1:11" x14ac:dyDescent="0.25">
      <c r="A9" s="12" t="s">
        <v>935</v>
      </c>
      <c r="B9" s="12" t="s">
        <v>928</v>
      </c>
      <c r="C9" s="16">
        <f>'H12'!D16</f>
        <v>222700</v>
      </c>
      <c r="D9" s="14">
        <f>COUNT('H12'!D2:D15)</f>
        <v>14</v>
      </c>
      <c r="E9" s="15">
        <f t="shared" si="0"/>
        <v>15907.142857142857</v>
      </c>
    </row>
    <row r="10" spans="1:11" x14ac:dyDescent="0.25">
      <c r="A10" s="12" t="s">
        <v>948</v>
      </c>
      <c r="B10" s="12" t="s">
        <v>928</v>
      </c>
      <c r="C10" s="16">
        <f>'H14'!D5</f>
        <v>1682842</v>
      </c>
      <c r="D10" s="14">
        <f>COUNT('H14'!D2:D4)</f>
        <v>3</v>
      </c>
      <c r="E10" s="15"/>
    </row>
    <row r="11" spans="1:11" x14ac:dyDescent="0.25">
      <c r="A11" s="12" t="s">
        <v>936</v>
      </c>
      <c r="B11" s="12" t="s">
        <v>928</v>
      </c>
      <c r="C11" s="16">
        <f>'H16'!D8</f>
        <v>299810</v>
      </c>
      <c r="D11" s="14">
        <f>COUNT('H16'!D2:D7)</f>
        <v>6</v>
      </c>
      <c r="E11" s="15">
        <f t="shared" si="0"/>
        <v>49968.333333333336</v>
      </c>
    </row>
    <row r="12" spans="1:11" x14ac:dyDescent="0.25">
      <c r="A12" s="12" t="s">
        <v>937</v>
      </c>
      <c r="B12" s="12" t="s">
        <v>928</v>
      </c>
      <c r="C12" s="16">
        <f>'H17'!D20</f>
        <v>1090367</v>
      </c>
      <c r="D12" s="14">
        <f>COUNT('H17'!D2:D19)</f>
        <v>18</v>
      </c>
      <c r="E12" s="15">
        <f t="shared" si="0"/>
        <v>60575.944444444445</v>
      </c>
    </row>
    <row r="13" spans="1:11" x14ac:dyDescent="0.25">
      <c r="A13" s="12" t="s">
        <v>938</v>
      </c>
      <c r="B13" s="12" t="s">
        <v>928</v>
      </c>
      <c r="C13" s="16">
        <f>'H19'!D99</f>
        <v>103074</v>
      </c>
      <c r="D13" s="14">
        <f>COUNT('H19'!D2:D98)</f>
        <v>97</v>
      </c>
      <c r="E13" s="15">
        <f t="shared" si="0"/>
        <v>1062.6185567010309</v>
      </c>
    </row>
    <row r="14" spans="1:11" x14ac:dyDescent="0.25">
      <c r="A14" s="19" t="s">
        <v>939</v>
      </c>
      <c r="B14" s="12" t="s">
        <v>940</v>
      </c>
      <c r="C14" s="16">
        <f>SVNL!D5</f>
        <v>9503565</v>
      </c>
      <c r="D14" s="14">
        <f>COUNT(SVNL!D2:D4)</f>
        <v>3</v>
      </c>
      <c r="E14" s="15">
        <f t="shared" si="0"/>
        <v>3167855</v>
      </c>
    </row>
    <row r="15" spans="1:11" x14ac:dyDescent="0.25">
      <c r="A15" s="19" t="s">
        <v>941</v>
      </c>
      <c r="B15" s="12" t="s">
        <v>940</v>
      </c>
      <c r="C15" s="16">
        <f>SKNL!D11</f>
        <v>2494945</v>
      </c>
      <c r="D15" s="14">
        <f>COUNT(SKNL!D2:D10)</f>
        <v>9</v>
      </c>
      <c r="E15" s="15">
        <f t="shared" si="0"/>
        <v>277216.11111111112</v>
      </c>
    </row>
    <row r="16" spans="1:11" x14ac:dyDescent="0.25">
      <c r="A16" s="20" t="s">
        <v>942</v>
      </c>
      <c r="B16" s="20"/>
      <c r="C16" s="21">
        <f>SUM(C2:C15)</f>
        <v>53861890</v>
      </c>
      <c r="D16" s="22">
        <f>SUM(D2:D15)</f>
        <v>429</v>
      </c>
      <c r="E16" s="23">
        <f>C16/D16</f>
        <v>125552.19114219114</v>
      </c>
    </row>
    <row r="19" spans="3:4" x14ac:dyDescent="0.25">
      <c r="C19" s="32">
        <f>Download!E431</f>
        <v>53861890</v>
      </c>
      <c r="D19">
        <f>Download!D431</f>
        <v>429</v>
      </c>
    </row>
    <row r="21" spans="3:4" x14ac:dyDescent="0.25">
      <c r="C21" t="b">
        <f>C16=C19</f>
        <v>1</v>
      </c>
      <c r="D21" t="b">
        <f>D19=D16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2"/>
  <sheetViews>
    <sheetView zoomScaleNormal="100" workbookViewId="0">
      <pane ySplit="1" topLeftCell="A2" activePane="bottomLeft" state="frozen"/>
      <selection pane="bottomLeft" activeCell="B24" sqref="B24"/>
    </sheetView>
  </sheetViews>
  <sheetFormatPr defaultRowHeight="15" x14ac:dyDescent="0.25"/>
  <cols>
    <col min="2" max="2" width="74" style="41" customWidth="1"/>
    <col min="3" max="3" width="57.140625" style="41" customWidth="1"/>
    <col min="4" max="4" width="21.140625" style="55" customWidth="1"/>
    <col min="5" max="5" width="13.28515625" style="60" bestFit="1" customWidth="1"/>
    <col min="6" max="8" width="9.140625" style="60"/>
  </cols>
  <sheetData>
    <row r="1" spans="1:9" ht="45" x14ac:dyDescent="0.25">
      <c r="A1" s="1" t="s">
        <v>950</v>
      </c>
      <c r="B1" s="39" t="s">
        <v>1</v>
      </c>
      <c r="C1" s="39" t="s">
        <v>2</v>
      </c>
      <c r="D1" s="70" t="s">
        <v>944</v>
      </c>
      <c r="E1" s="56" t="s">
        <v>4</v>
      </c>
      <c r="F1" s="56" t="s">
        <v>5</v>
      </c>
      <c r="G1" s="56" t="s">
        <v>6</v>
      </c>
      <c r="H1" s="57" t="s">
        <v>7</v>
      </c>
      <c r="I1" s="33"/>
    </row>
    <row r="2" spans="1:9" x14ac:dyDescent="0.25">
      <c r="B2" s="103" t="s">
        <v>774</v>
      </c>
      <c r="C2" s="103" t="s">
        <v>353</v>
      </c>
      <c r="D2" s="104">
        <v>2075000</v>
      </c>
      <c r="E2" s="105" t="str">
        <f t="shared" ref="E2:E33" si="0">IF(D2&lt;10000.01,"X","")</f>
        <v/>
      </c>
      <c r="F2" s="105" t="str">
        <f t="shared" ref="F2:F33" si="1">IF(D2&lt;50000.01,"X","")</f>
        <v/>
      </c>
      <c r="G2" s="105" t="str">
        <f t="shared" ref="G2:G33" si="2">IF(D2&gt;50000,"X"," ")</f>
        <v>X</v>
      </c>
      <c r="H2" s="105"/>
      <c r="I2" s="33"/>
    </row>
    <row r="3" spans="1:9" x14ac:dyDescent="0.25">
      <c r="B3" s="103" t="s">
        <v>246</v>
      </c>
      <c r="C3" s="103" t="s">
        <v>245</v>
      </c>
      <c r="D3" s="104">
        <v>700000</v>
      </c>
      <c r="E3" s="105" t="str">
        <f t="shared" si="0"/>
        <v/>
      </c>
      <c r="F3" s="105" t="str">
        <f t="shared" si="1"/>
        <v/>
      </c>
      <c r="G3" s="105" t="str">
        <f t="shared" si="2"/>
        <v>X</v>
      </c>
      <c r="H3" s="105"/>
      <c r="I3" s="33"/>
    </row>
    <row r="4" spans="1:9" x14ac:dyDescent="0.25">
      <c r="B4" s="42" t="s">
        <v>456</v>
      </c>
      <c r="C4" s="30" t="s">
        <v>455</v>
      </c>
      <c r="D4" s="71">
        <v>550000</v>
      </c>
      <c r="E4" s="58" t="str">
        <f t="shared" si="0"/>
        <v/>
      </c>
      <c r="F4" s="58" t="str">
        <f t="shared" si="1"/>
        <v/>
      </c>
      <c r="G4" s="58" t="str">
        <f t="shared" si="2"/>
        <v>X</v>
      </c>
      <c r="H4" s="58"/>
    </row>
    <row r="5" spans="1:9" x14ac:dyDescent="0.25">
      <c r="B5" s="103" t="s">
        <v>547</v>
      </c>
      <c r="C5" s="103" t="s">
        <v>351</v>
      </c>
      <c r="D5" s="104">
        <v>481311</v>
      </c>
      <c r="E5" s="105" t="str">
        <f t="shared" si="0"/>
        <v/>
      </c>
      <c r="F5" s="105" t="str">
        <f t="shared" si="1"/>
        <v/>
      </c>
      <c r="G5" s="105" t="str">
        <f t="shared" si="2"/>
        <v>X</v>
      </c>
      <c r="H5" s="105"/>
      <c r="I5" s="33"/>
    </row>
    <row r="6" spans="1:9" ht="30" x14ac:dyDescent="0.25">
      <c r="B6" s="30" t="s">
        <v>289</v>
      </c>
      <c r="C6" s="30" t="s">
        <v>215</v>
      </c>
      <c r="D6" s="71">
        <v>443000</v>
      </c>
      <c r="E6" s="58" t="str">
        <f t="shared" si="0"/>
        <v/>
      </c>
      <c r="F6" s="58" t="str">
        <f t="shared" si="1"/>
        <v/>
      </c>
      <c r="G6" s="58" t="str">
        <f t="shared" si="2"/>
        <v>X</v>
      </c>
      <c r="H6" s="58"/>
      <c r="I6" s="33"/>
    </row>
    <row r="7" spans="1:9" x14ac:dyDescent="0.25">
      <c r="B7" s="30" t="s">
        <v>346</v>
      </c>
      <c r="C7" s="30" t="s">
        <v>78</v>
      </c>
      <c r="D7" s="71">
        <v>365438</v>
      </c>
      <c r="E7" s="58" t="str">
        <f t="shared" si="0"/>
        <v/>
      </c>
      <c r="F7" s="58" t="str">
        <f t="shared" si="1"/>
        <v/>
      </c>
      <c r="G7" s="58" t="str">
        <f t="shared" si="2"/>
        <v>X</v>
      </c>
      <c r="H7" s="58"/>
      <c r="I7" s="33"/>
    </row>
    <row r="8" spans="1:9" x14ac:dyDescent="0.25">
      <c r="B8" s="103" t="s">
        <v>545</v>
      </c>
      <c r="C8" s="103" t="s">
        <v>351</v>
      </c>
      <c r="D8" s="104">
        <v>360620</v>
      </c>
      <c r="E8" s="105" t="str">
        <f t="shared" si="0"/>
        <v/>
      </c>
      <c r="F8" s="105" t="str">
        <f t="shared" si="1"/>
        <v/>
      </c>
      <c r="G8" s="105" t="str">
        <f t="shared" si="2"/>
        <v>X</v>
      </c>
      <c r="H8" s="105"/>
      <c r="I8" s="33"/>
    </row>
    <row r="9" spans="1:9" x14ac:dyDescent="0.25">
      <c r="B9" s="30" t="s">
        <v>553</v>
      </c>
      <c r="C9" s="30" t="s">
        <v>552</v>
      </c>
      <c r="D9" s="71">
        <v>356643</v>
      </c>
      <c r="E9" s="58" t="str">
        <f t="shared" si="0"/>
        <v/>
      </c>
      <c r="F9" s="58" t="str">
        <f t="shared" si="1"/>
        <v/>
      </c>
      <c r="G9" s="58" t="str">
        <f t="shared" si="2"/>
        <v>X</v>
      </c>
      <c r="H9" s="58"/>
      <c r="I9" s="33"/>
    </row>
    <row r="10" spans="1:9" ht="30" x14ac:dyDescent="0.25">
      <c r="B10" s="30" t="s">
        <v>399</v>
      </c>
      <c r="C10" s="30" t="s">
        <v>398</v>
      </c>
      <c r="D10" s="71">
        <v>351984</v>
      </c>
      <c r="E10" s="58" t="str">
        <f t="shared" si="0"/>
        <v/>
      </c>
      <c r="F10" s="58" t="str">
        <f t="shared" si="1"/>
        <v/>
      </c>
      <c r="G10" s="58" t="str">
        <f t="shared" si="2"/>
        <v>X</v>
      </c>
      <c r="H10" s="58"/>
      <c r="I10" s="33"/>
    </row>
    <row r="11" spans="1:9" x14ac:dyDescent="0.25">
      <c r="B11" s="92" t="s">
        <v>530</v>
      </c>
      <c r="C11" s="92" t="s">
        <v>529</v>
      </c>
      <c r="D11" s="74">
        <v>325000</v>
      </c>
      <c r="E11" s="77" t="str">
        <f t="shared" si="0"/>
        <v/>
      </c>
      <c r="F11" s="77" t="str">
        <f t="shared" si="1"/>
        <v/>
      </c>
      <c r="G11" s="77" t="str">
        <f t="shared" si="2"/>
        <v>X</v>
      </c>
      <c r="H11" s="77"/>
      <c r="I11" s="33"/>
    </row>
    <row r="12" spans="1:9" x14ac:dyDescent="0.25">
      <c r="B12" s="30" t="s">
        <v>30</v>
      </c>
      <c r="C12" s="30" t="s">
        <v>29</v>
      </c>
      <c r="D12" s="71">
        <v>320000</v>
      </c>
      <c r="E12" s="58" t="str">
        <f t="shared" si="0"/>
        <v/>
      </c>
      <c r="F12" s="58" t="str">
        <f t="shared" si="1"/>
        <v/>
      </c>
      <c r="G12" s="58" t="str">
        <f t="shared" si="2"/>
        <v>X</v>
      </c>
      <c r="H12" s="58"/>
      <c r="I12" s="33"/>
    </row>
    <row r="13" spans="1:9" x14ac:dyDescent="0.25">
      <c r="B13" s="92" t="s">
        <v>396</v>
      </c>
      <c r="C13" s="92" t="s">
        <v>395</v>
      </c>
      <c r="D13" s="75">
        <v>319715</v>
      </c>
      <c r="E13" s="77" t="str">
        <f t="shared" si="0"/>
        <v/>
      </c>
      <c r="F13" s="77" t="str">
        <f t="shared" si="1"/>
        <v/>
      </c>
      <c r="G13" s="77" t="str">
        <f t="shared" si="2"/>
        <v>X</v>
      </c>
      <c r="H13" s="77"/>
      <c r="I13" s="33"/>
    </row>
    <row r="14" spans="1:9" ht="30" x14ac:dyDescent="0.25">
      <c r="B14" s="30" t="s">
        <v>251</v>
      </c>
      <c r="C14" s="30" t="s">
        <v>196</v>
      </c>
      <c r="D14" s="71">
        <v>314792</v>
      </c>
      <c r="E14" s="58" t="str">
        <f t="shared" si="0"/>
        <v/>
      </c>
      <c r="F14" s="58" t="str">
        <f t="shared" si="1"/>
        <v/>
      </c>
      <c r="G14" s="58" t="str">
        <f t="shared" si="2"/>
        <v>X</v>
      </c>
      <c r="H14" s="58"/>
      <c r="I14" s="33"/>
    </row>
    <row r="15" spans="1:9" ht="30" x14ac:dyDescent="0.25">
      <c r="B15" s="30" t="s">
        <v>565</v>
      </c>
      <c r="C15" s="30" t="s">
        <v>564</v>
      </c>
      <c r="D15" s="71">
        <v>278877</v>
      </c>
      <c r="E15" s="58" t="str">
        <f t="shared" si="0"/>
        <v/>
      </c>
      <c r="F15" s="58" t="str">
        <f t="shared" si="1"/>
        <v/>
      </c>
      <c r="G15" s="58" t="str">
        <f t="shared" si="2"/>
        <v>X</v>
      </c>
      <c r="H15" s="58"/>
      <c r="I15" s="33"/>
    </row>
    <row r="16" spans="1:9" x14ac:dyDescent="0.25">
      <c r="B16" s="30" t="s">
        <v>385</v>
      </c>
      <c r="C16" s="30" t="s">
        <v>384</v>
      </c>
      <c r="D16" s="71">
        <v>259160</v>
      </c>
      <c r="E16" s="58" t="str">
        <f t="shared" si="0"/>
        <v/>
      </c>
      <c r="F16" s="58" t="str">
        <f t="shared" si="1"/>
        <v/>
      </c>
      <c r="G16" s="58" t="str">
        <f t="shared" si="2"/>
        <v>X</v>
      </c>
      <c r="H16" s="58"/>
      <c r="I16" s="33"/>
    </row>
    <row r="17" spans="2:9" ht="30" x14ac:dyDescent="0.25">
      <c r="B17" s="30" t="s">
        <v>541</v>
      </c>
      <c r="C17" s="30" t="s">
        <v>196</v>
      </c>
      <c r="D17" s="71">
        <v>255000</v>
      </c>
      <c r="E17" s="58" t="str">
        <f t="shared" si="0"/>
        <v/>
      </c>
      <c r="F17" s="58" t="str">
        <f t="shared" si="1"/>
        <v/>
      </c>
      <c r="G17" s="58" t="str">
        <f t="shared" si="2"/>
        <v>X</v>
      </c>
      <c r="H17" s="58"/>
      <c r="I17" s="33"/>
    </row>
    <row r="18" spans="2:9" x14ac:dyDescent="0.25">
      <c r="B18" s="30" t="s">
        <v>770</v>
      </c>
      <c r="C18" s="30" t="s">
        <v>196</v>
      </c>
      <c r="D18" s="71">
        <v>250000</v>
      </c>
      <c r="E18" s="58" t="str">
        <f t="shared" si="0"/>
        <v/>
      </c>
      <c r="F18" s="58" t="str">
        <f t="shared" si="1"/>
        <v/>
      </c>
      <c r="G18" s="58" t="str">
        <f t="shared" si="2"/>
        <v>X</v>
      </c>
      <c r="H18" s="58"/>
      <c r="I18" s="33"/>
    </row>
    <row r="19" spans="2:9" x14ac:dyDescent="0.25">
      <c r="B19" s="30" t="s">
        <v>571</v>
      </c>
      <c r="C19" s="30" t="s">
        <v>268</v>
      </c>
      <c r="D19" s="71">
        <v>250000</v>
      </c>
      <c r="E19" s="58" t="str">
        <f t="shared" si="0"/>
        <v/>
      </c>
      <c r="F19" s="58" t="str">
        <f t="shared" si="1"/>
        <v/>
      </c>
      <c r="G19" s="58" t="str">
        <f t="shared" si="2"/>
        <v>X</v>
      </c>
      <c r="H19" s="58"/>
      <c r="I19" s="33"/>
    </row>
    <row r="20" spans="2:9" x14ac:dyDescent="0.25">
      <c r="B20" s="30" t="s">
        <v>305</v>
      </c>
      <c r="C20" s="30" t="s">
        <v>304</v>
      </c>
      <c r="D20" s="71">
        <v>239164</v>
      </c>
      <c r="E20" s="58" t="str">
        <f t="shared" si="0"/>
        <v/>
      </c>
      <c r="F20" s="58" t="str">
        <f t="shared" si="1"/>
        <v/>
      </c>
      <c r="G20" s="58" t="str">
        <f t="shared" si="2"/>
        <v>X</v>
      </c>
      <c r="H20" s="58"/>
      <c r="I20" s="33"/>
    </row>
    <row r="21" spans="2:9" x14ac:dyDescent="0.25">
      <c r="B21" s="30" t="s">
        <v>308</v>
      </c>
      <c r="C21" s="30" t="s">
        <v>307</v>
      </c>
      <c r="D21" s="71">
        <v>216809</v>
      </c>
      <c r="E21" s="58" t="str">
        <f t="shared" si="0"/>
        <v/>
      </c>
      <c r="F21" s="58" t="str">
        <f t="shared" si="1"/>
        <v/>
      </c>
      <c r="G21" s="58" t="str">
        <f t="shared" si="2"/>
        <v>X</v>
      </c>
      <c r="H21" s="58"/>
      <c r="I21" s="33"/>
    </row>
    <row r="22" spans="2:9" x14ac:dyDescent="0.25">
      <c r="B22" s="30" t="s">
        <v>569</v>
      </c>
      <c r="C22" s="30" t="s">
        <v>186</v>
      </c>
      <c r="D22" s="71">
        <v>205000</v>
      </c>
      <c r="E22" s="58" t="str">
        <f t="shared" si="0"/>
        <v/>
      </c>
      <c r="F22" s="58" t="str">
        <f t="shared" si="1"/>
        <v/>
      </c>
      <c r="G22" s="58" t="str">
        <f t="shared" si="2"/>
        <v>X</v>
      </c>
      <c r="H22" s="58"/>
      <c r="I22" s="33"/>
    </row>
    <row r="23" spans="2:9" x14ac:dyDescent="0.25">
      <c r="B23" s="92" t="s">
        <v>233</v>
      </c>
      <c r="C23" s="92" t="s">
        <v>230</v>
      </c>
      <c r="D23" s="93">
        <v>202000</v>
      </c>
      <c r="E23" s="12" t="str">
        <f t="shared" si="0"/>
        <v/>
      </c>
      <c r="F23" s="12" t="str">
        <f t="shared" si="1"/>
        <v/>
      </c>
      <c r="G23" s="12" t="str">
        <f t="shared" si="2"/>
        <v>X</v>
      </c>
      <c r="H23" s="12"/>
      <c r="I23" s="33"/>
    </row>
    <row r="24" spans="2:9" ht="30" x14ac:dyDescent="0.25">
      <c r="B24" s="30" t="s">
        <v>550</v>
      </c>
      <c r="C24" s="30" t="s">
        <v>549</v>
      </c>
      <c r="D24" s="71">
        <v>200000</v>
      </c>
      <c r="E24" s="58" t="str">
        <f t="shared" si="0"/>
        <v/>
      </c>
      <c r="F24" s="58" t="str">
        <f t="shared" si="1"/>
        <v/>
      </c>
      <c r="G24" s="58" t="str">
        <f t="shared" si="2"/>
        <v>X</v>
      </c>
      <c r="H24" s="58"/>
      <c r="I24" s="33"/>
    </row>
    <row r="25" spans="2:9" ht="30" x14ac:dyDescent="0.25">
      <c r="B25" s="30" t="s">
        <v>401</v>
      </c>
      <c r="C25" s="30" t="s">
        <v>196</v>
      </c>
      <c r="D25" s="71">
        <v>191150</v>
      </c>
      <c r="E25" s="58" t="str">
        <f t="shared" si="0"/>
        <v/>
      </c>
      <c r="F25" s="58" t="str">
        <f t="shared" si="1"/>
        <v/>
      </c>
      <c r="G25" s="58" t="str">
        <f t="shared" si="2"/>
        <v>X</v>
      </c>
      <c r="H25" s="58"/>
      <c r="I25" s="33"/>
    </row>
    <row r="26" spans="2:9" x14ac:dyDescent="0.25">
      <c r="B26" s="30" t="s">
        <v>344</v>
      </c>
      <c r="C26" s="30" t="s">
        <v>29</v>
      </c>
      <c r="D26" s="71">
        <v>186820</v>
      </c>
      <c r="E26" s="58" t="str">
        <f t="shared" si="0"/>
        <v/>
      </c>
      <c r="F26" s="58" t="str">
        <f t="shared" si="1"/>
        <v/>
      </c>
      <c r="G26" s="58" t="str">
        <f t="shared" si="2"/>
        <v>X</v>
      </c>
      <c r="H26" s="58"/>
      <c r="I26" s="33"/>
    </row>
    <row r="27" spans="2:9" ht="30" x14ac:dyDescent="0.25">
      <c r="B27" s="30" t="s">
        <v>363</v>
      </c>
      <c r="C27" s="30" t="s">
        <v>268</v>
      </c>
      <c r="D27" s="71">
        <v>180000</v>
      </c>
      <c r="E27" s="58" t="str">
        <f t="shared" si="0"/>
        <v/>
      </c>
      <c r="F27" s="58" t="str">
        <f t="shared" si="1"/>
        <v/>
      </c>
      <c r="G27" s="58" t="str">
        <f t="shared" si="2"/>
        <v>X</v>
      </c>
      <c r="H27" s="58"/>
      <c r="I27" s="33"/>
    </row>
    <row r="28" spans="2:9" ht="30" x14ac:dyDescent="0.25">
      <c r="B28" s="30" t="s">
        <v>806</v>
      </c>
      <c r="C28" s="30" t="s">
        <v>805</v>
      </c>
      <c r="D28" s="71">
        <v>178810</v>
      </c>
      <c r="E28" s="58" t="str">
        <f t="shared" si="0"/>
        <v/>
      </c>
      <c r="F28" s="58" t="str">
        <f t="shared" si="1"/>
        <v/>
      </c>
      <c r="G28" s="58" t="str">
        <f t="shared" si="2"/>
        <v>X</v>
      </c>
      <c r="H28" s="58"/>
      <c r="I28" s="33"/>
    </row>
    <row r="29" spans="2:9" ht="30" x14ac:dyDescent="0.25">
      <c r="B29" s="30" t="s">
        <v>122</v>
      </c>
      <c r="C29" s="30" t="s">
        <v>121</v>
      </c>
      <c r="D29" s="71">
        <v>169751</v>
      </c>
      <c r="E29" s="58" t="str">
        <f t="shared" si="0"/>
        <v/>
      </c>
      <c r="F29" s="58" t="str">
        <f t="shared" si="1"/>
        <v/>
      </c>
      <c r="G29" s="58" t="str">
        <f t="shared" si="2"/>
        <v>X</v>
      </c>
      <c r="H29" s="58"/>
      <c r="I29" s="33"/>
    </row>
    <row r="30" spans="2:9" ht="30" x14ac:dyDescent="0.25">
      <c r="B30" s="30" t="s">
        <v>556</v>
      </c>
      <c r="C30" s="30" t="s">
        <v>555</v>
      </c>
      <c r="D30" s="71">
        <v>148734</v>
      </c>
      <c r="E30" s="58" t="str">
        <f t="shared" si="0"/>
        <v/>
      </c>
      <c r="F30" s="58" t="str">
        <f t="shared" si="1"/>
        <v/>
      </c>
      <c r="G30" s="58" t="str">
        <f t="shared" si="2"/>
        <v>X</v>
      </c>
      <c r="H30" s="58"/>
      <c r="I30" s="33"/>
    </row>
    <row r="31" spans="2:9" x14ac:dyDescent="0.25">
      <c r="B31" s="30" t="s">
        <v>562</v>
      </c>
      <c r="C31" s="30" t="s">
        <v>561</v>
      </c>
      <c r="D31" s="71">
        <v>138694</v>
      </c>
      <c r="E31" s="58" t="str">
        <f t="shared" si="0"/>
        <v/>
      </c>
      <c r="F31" s="58" t="str">
        <f t="shared" si="1"/>
        <v/>
      </c>
      <c r="G31" s="58" t="str">
        <f t="shared" si="2"/>
        <v>X</v>
      </c>
      <c r="H31" s="58"/>
      <c r="I31" s="33"/>
    </row>
    <row r="32" spans="2:9" x14ac:dyDescent="0.25">
      <c r="B32" s="92" t="s">
        <v>567</v>
      </c>
      <c r="C32" s="92" t="s">
        <v>133</v>
      </c>
      <c r="D32" s="74">
        <v>130060</v>
      </c>
      <c r="E32" s="77" t="str">
        <f t="shared" si="0"/>
        <v/>
      </c>
      <c r="F32" s="77" t="str">
        <f t="shared" si="1"/>
        <v/>
      </c>
      <c r="G32" s="77" t="str">
        <f t="shared" si="2"/>
        <v>X</v>
      </c>
      <c r="H32" s="77"/>
      <c r="I32" s="33"/>
    </row>
    <row r="33" spans="2:9" x14ac:dyDescent="0.25">
      <c r="B33" s="30" t="s">
        <v>747</v>
      </c>
      <c r="C33" s="30" t="s">
        <v>552</v>
      </c>
      <c r="D33" s="71">
        <v>120000</v>
      </c>
      <c r="E33" s="58" t="str">
        <f t="shared" si="0"/>
        <v/>
      </c>
      <c r="F33" s="58" t="str">
        <f t="shared" si="1"/>
        <v/>
      </c>
      <c r="G33" s="58" t="str">
        <f t="shared" si="2"/>
        <v>X</v>
      </c>
      <c r="H33" s="58"/>
      <c r="I33" s="33"/>
    </row>
    <row r="34" spans="2:9" x14ac:dyDescent="0.25">
      <c r="B34" s="30" t="s">
        <v>110</v>
      </c>
      <c r="C34" s="30" t="s">
        <v>78</v>
      </c>
      <c r="D34" s="71">
        <v>113070</v>
      </c>
      <c r="E34" s="58" t="str">
        <f t="shared" ref="E34:E65" si="3">IF(D34&lt;10000.01,"X","")</f>
        <v/>
      </c>
      <c r="F34" s="58" t="str">
        <f t="shared" ref="F34:F65" si="4">IF(D34&lt;50000.01,"X","")</f>
        <v/>
      </c>
      <c r="G34" s="58" t="str">
        <f t="shared" ref="G34:G65" si="5">IF(D34&gt;50000,"X"," ")</f>
        <v>X</v>
      </c>
      <c r="H34" s="58"/>
      <c r="I34" s="33"/>
    </row>
    <row r="35" spans="2:9" x14ac:dyDescent="0.25">
      <c r="B35" s="30" t="s">
        <v>672</v>
      </c>
      <c r="C35" s="30" t="s">
        <v>671</v>
      </c>
      <c r="D35" s="71">
        <v>112568</v>
      </c>
      <c r="E35" s="58" t="str">
        <f t="shared" si="3"/>
        <v/>
      </c>
      <c r="F35" s="58" t="str">
        <f t="shared" si="4"/>
        <v/>
      </c>
      <c r="G35" s="58" t="str">
        <f t="shared" si="5"/>
        <v>X</v>
      </c>
      <c r="H35" s="58"/>
      <c r="I35" s="33"/>
    </row>
    <row r="36" spans="2:9" x14ac:dyDescent="0.25">
      <c r="B36" s="30" t="s">
        <v>605</v>
      </c>
      <c r="C36" s="30" t="s">
        <v>11</v>
      </c>
      <c r="D36" s="71">
        <v>109411</v>
      </c>
      <c r="E36" s="58" t="str">
        <f t="shared" si="3"/>
        <v/>
      </c>
      <c r="F36" s="58" t="str">
        <f t="shared" si="4"/>
        <v/>
      </c>
      <c r="G36" s="58" t="str">
        <f t="shared" si="5"/>
        <v>X</v>
      </c>
      <c r="H36" s="58"/>
      <c r="I36" s="33"/>
    </row>
    <row r="37" spans="2:9" x14ac:dyDescent="0.25">
      <c r="B37" s="30" t="s">
        <v>760</v>
      </c>
      <c r="C37" s="30" t="s">
        <v>353</v>
      </c>
      <c r="D37" s="71">
        <v>100000</v>
      </c>
      <c r="E37" s="58" t="str">
        <f t="shared" si="3"/>
        <v/>
      </c>
      <c r="F37" s="58" t="str">
        <f t="shared" si="4"/>
        <v/>
      </c>
      <c r="G37" s="58" t="str">
        <f t="shared" si="5"/>
        <v>X</v>
      </c>
      <c r="H37" s="58"/>
      <c r="I37" s="33"/>
    </row>
    <row r="38" spans="2:9" ht="30" x14ac:dyDescent="0.25">
      <c r="B38" s="30" t="s">
        <v>643</v>
      </c>
      <c r="C38" s="30" t="s">
        <v>78</v>
      </c>
      <c r="D38" s="71">
        <v>100000</v>
      </c>
      <c r="E38" s="58" t="str">
        <f t="shared" si="3"/>
        <v/>
      </c>
      <c r="F38" s="58" t="str">
        <f t="shared" si="4"/>
        <v/>
      </c>
      <c r="G38" s="58" t="str">
        <f t="shared" si="5"/>
        <v>X</v>
      </c>
      <c r="H38" s="58"/>
      <c r="I38" s="33"/>
    </row>
    <row r="39" spans="2:9" x14ac:dyDescent="0.25">
      <c r="B39" s="30" t="s">
        <v>687</v>
      </c>
      <c r="C39" s="30" t="s">
        <v>196</v>
      </c>
      <c r="D39" s="71">
        <v>100000</v>
      </c>
      <c r="E39" s="58" t="str">
        <f t="shared" si="3"/>
        <v/>
      </c>
      <c r="F39" s="58" t="str">
        <f t="shared" si="4"/>
        <v/>
      </c>
      <c r="G39" s="58" t="str">
        <f t="shared" si="5"/>
        <v>X</v>
      </c>
      <c r="H39" s="58"/>
      <c r="I39" s="33"/>
    </row>
    <row r="40" spans="2:9" x14ac:dyDescent="0.25">
      <c r="B40" s="30" t="s">
        <v>197</v>
      </c>
      <c r="C40" s="30" t="s">
        <v>196</v>
      </c>
      <c r="D40" s="71">
        <v>100000</v>
      </c>
      <c r="E40" s="58" t="str">
        <f t="shared" si="3"/>
        <v/>
      </c>
      <c r="F40" s="58" t="str">
        <f t="shared" si="4"/>
        <v/>
      </c>
      <c r="G40" s="58" t="str">
        <f t="shared" si="5"/>
        <v>X</v>
      </c>
      <c r="H40" s="58"/>
      <c r="I40" s="33"/>
    </row>
    <row r="41" spans="2:9" x14ac:dyDescent="0.25">
      <c r="B41" s="30" t="s">
        <v>717</v>
      </c>
      <c r="C41" s="30" t="s">
        <v>558</v>
      </c>
      <c r="D41" s="71">
        <v>98466</v>
      </c>
      <c r="E41" s="58" t="str">
        <f t="shared" si="3"/>
        <v/>
      </c>
      <c r="F41" s="58" t="str">
        <f t="shared" si="4"/>
        <v/>
      </c>
      <c r="G41" s="58" t="str">
        <f t="shared" si="5"/>
        <v>X</v>
      </c>
      <c r="H41" s="58"/>
    </row>
    <row r="42" spans="2:9" ht="30" x14ac:dyDescent="0.25">
      <c r="B42" s="30" t="s">
        <v>294</v>
      </c>
      <c r="C42" s="30" t="s">
        <v>293</v>
      </c>
      <c r="D42" s="71">
        <v>97606</v>
      </c>
      <c r="E42" s="58" t="str">
        <f t="shared" si="3"/>
        <v/>
      </c>
      <c r="F42" s="58" t="str">
        <f t="shared" si="4"/>
        <v/>
      </c>
      <c r="G42" s="58" t="str">
        <f t="shared" si="5"/>
        <v>X</v>
      </c>
      <c r="H42" s="58"/>
      <c r="I42" s="33"/>
    </row>
    <row r="43" spans="2:9" x14ac:dyDescent="0.25">
      <c r="B43" s="30" t="s">
        <v>584</v>
      </c>
      <c r="C43" s="30" t="s">
        <v>583</v>
      </c>
      <c r="D43" s="71">
        <v>95545</v>
      </c>
      <c r="E43" s="58" t="str">
        <f t="shared" si="3"/>
        <v/>
      </c>
      <c r="F43" s="58" t="str">
        <f t="shared" si="4"/>
        <v/>
      </c>
      <c r="G43" s="58" t="str">
        <f t="shared" si="5"/>
        <v>X</v>
      </c>
      <c r="H43" s="58"/>
    </row>
    <row r="44" spans="2:9" ht="30" x14ac:dyDescent="0.25">
      <c r="B44" s="30" t="s">
        <v>164</v>
      </c>
      <c r="C44" s="30" t="s">
        <v>163</v>
      </c>
      <c r="D44" s="71">
        <v>91000</v>
      </c>
      <c r="E44" s="58" t="str">
        <f t="shared" si="3"/>
        <v/>
      </c>
      <c r="F44" s="58" t="str">
        <f t="shared" si="4"/>
        <v/>
      </c>
      <c r="G44" s="58" t="str">
        <f t="shared" si="5"/>
        <v>X</v>
      </c>
      <c r="H44" s="58"/>
      <c r="I44" s="33"/>
    </row>
    <row r="45" spans="2:9" ht="30" x14ac:dyDescent="0.25">
      <c r="B45" s="30" t="s">
        <v>643</v>
      </c>
      <c r="C45" s="30" t="s">
        <v>196</v>
      </c>
      <c r="D45" s="71">
        <v>85424</v>
      </c>
      <c r="E45" s="58" t="str">
        <f t="shared" si="3"/>
        <v/>
      </c>
      <c r="F45" s="58" t="str">
        <f t="shared" si="4"/>
        <v/>
      </c>
      <c r="G45" s="58" t="str">
        <f t="shared" si="5"/>
        <v>X</v>
      </c>
      <c r="H45" s="58"/>
      <c r="I45" s="33"/>
    </row>
    <row r="46" spans="2:9" ht="30" x14ac:dyDescent="0.25">
      <c r="B46" s="30" t="s">
        <v>559</v>
      </c>
      <c r="C46" s="30" t="s">
        <v>558</v>
      </c>
      <c r="D46" s="71">
        <v>81593</v>
      </c>
      <c r="E46" s="58" t="str">
        <f t="shared" si="3"/>
        <v/>
      </c>
      <c r="F46" s="58" t="str">
        <f t="shared" si="4"/>
        <v/>
      </c>
      <c r="G46" s="58" t="str">
        <f t="shared" si="5"/>
        <v>X</v>
      </c>
      <c r="H46" s="58"/>
    </row>
    <row r="47" spans="2:9" ht="30" x14ac:dyDescent="0.25">
      <c r="B47" s="30" t="s">
        <v>527</v>
      </c>
      <c r="C47" s="30" t="s">
        <v>21</v>
      </c>
      <c r="D47" s="71">
        <v>81006</v>
      </c>
      <c r="E47" s="58" t="str">
        <f t="shared" si="3"/>
        <v/>
      </c>
      <c r="F47" s="58" t="str">
        <f t="shared" si="4"/>
        <v/>
      </c>
      <c r="G47" s="58" t="str">
        <f t="shared" si="5"/>
        <v>X</v>
      </c>
      <c r="H47" s="58"/>
      <c r="I47" s="33"/>
    </row>
    <row r="48" spans="2:9" x14ac:dyDescent="0.25">
      <c r="B48" s="30" t="s">
        <v>316</v>
      </c>
      <c r="C48" s="30" t="s">
        <v>67</v>
      </c>
      <c r="D48" s="71">
        <v>75000</v>
      </c>
      <c r="E48" s="58" t="str">
        <f t="shared" si="3"/>
        <v/>
      </c>
      <c r="F48" s="58" t="str">
        <f t="shared" si="4"/>
        <v/>
      </c>
      <c r="G48" s="58" t="str">
        <f t="shared" si="5"/>
        <v>X</v>
      </c>
      <c r="H48" s="58"/>
      <c r="I48" s="33"/>
    </row>
    <row r="49" spans="2:9" x14ac:dyDescent="0.25">
      <c r="B49" s="30" t="s">
        <v>19</v>
      </c>
      <c r="C49" s="30" t="s">
        <v>11</v>
      </c>
      <c r="D49" s="71">
        <v>66000</v>
      </c>
      <c r="E49" s="58" t="str">
        <f t="shared" si="3"/>
        <v/>
      </c>
      <c r="F49" s="58" t="str">
        <f t="shared" si="4"/>
        <v/>
      </c>
      <c r="G49" s="58" t="str">
        <f t="shared" si="5"/>
        <v>X</v>
      </c>
      <c r="H49" s="58"/>
      <c r="I49" s="33"/>
    </row>
    <row r="50" spans="2:9" x14ac:dyDescent="0.25">
      <c r="B50" s="30" t="s">
        <v>322</v>
      </c>
      <c r="C50" s="30" t="s">
        <v>321</v>
      </c>
      <c r="D50" s="71">
        <v>63609</v>
      </c>
      <c r="E50" s="58" t="str">
        <f t="shared" si="3"/>
        <v/>
      </c>
      <c r="F50" s="58" t="str">
        <f t="shared" si="4"/>
        <v/>
      </c>
      <c r="G50" s="58" t="str">
        <f t="shared" si="5"/>
        <v>X</v>
      </c>
      <c r="H50" s="58"/>
      <c r="I50" s="33"/>
    </row>
    <row r="51" spans="2:9" ht="30" x14ac:dyDescent="0.25">
      <c r="B51" s="30" t="s">
        <v>871</v>
      </c>
      <c r="C51" s="30" t="s">
        <v>870</v>
      </c>
      <c r="D51" s="71">
        <v>60000</v>
      </c>
      <c r="E51" s="58" t="str">
        <f t="shared" si="3"/>
        <v/>
      </c>
      <c r="F51" s="58" t="str">
        <f t="shared" si="4"/>
        <v/>
      </c>
      <c r="G51" s="58" t="str">
        <f t="shared" si="5"/>
        <v>X</v>
      </c>
      <c r="H51" s="58"/>
    </row>
    <row r="52" spans="2:9" x14ac:dyDescent="0.25">
      <c r="B52" s="30" t="s">
        <v>675</v>
      </c>
      <c r="C52" s="30" t="s">
        <v>674</v>
      </c>
      <c r="D52" s="71">
        <v>57056</v>
      </c>
      <c r="E52" s="58" t="str">
        <f t="shared" si="3"/>
        <v/>
      </c>
      <c r="F52" s="58" t="str">
        <f t="shared" si="4"/>
        <v/>
      </c>
      <c r="G52" s="58" t="str">
        <f t="shared" si="5"/>
        <v>X</v>
      </c>
      <c r="H52" s="58"/>
      <c r="I52" s="33"/>
    </row>
    <row r="53" spans="2:9" x14ac:dyDescent="0.25">
      <c r="B53" s="30" t="s">
        <v>611</v>
      </c>
      <c r="C53" s="30" t="s">
        <v>11</v>
      </c>
      <c r="D53" s="71">
        <v>56555</v>
      </c>
      <c r="E53" s="58" t="str">
        <f t="shared" si="3"/>
        <v/>
      </c>
      <c r="F53" s="58" t="str">
        <f t="shared" si="4"/>
        <v/>
      </c>
      <c r="G53" s="58" t="str">
        <f t="shared" si="5"/>
        <v>X</v>
      </c>
      <c r="H53" s="58"/>
      <c r="I53" s="33"/>
    </row>
    <row r="54" spans="2:9" ht="30" x14ac:dyDescent="0.25">
      <c r="B54" s="30" t="s">
        <v>219</v>
      </c>
      <c r="C54" s="30" t="s">
        <v>218</v>
      </c>
      <c r="D54" s="71">
        <v>54661</v>
      </c>
      <c r="E54" s="58" t="str">
        <f t="shared" si="3"/>
        <v/>
      </c>
      <c r="F54" s="58" t="str">
        <f t="shared" si="4"/>
        <v/>
      </c>
      <c r="G54" s="58" t="str">
        <f t="shared" si="5"/>
        <v>X</v>
      </c>
      <c r="H54" s="58"/>
      <c r="I54" s="33"/>
    </row>
    <row r="55" spans="2:9" x14ac:dyDescent="0.25">
      <c r="B55" s="30" t="s">
        <v>359</v>
      </c>
      <c r="C55" s="30" t="s">
        <v>227</v>
      </c>
      <c r="D55" s="71">
        <v>50000</v>
      </c>
      <c r="E55" s="58" t="str">
        <f t="shared" si="3"/>
        <v/>
      </c>
      <c r="F55" s="58" t="str">
        <f t="shared" si="4"/>
        <v>X</v>
      </c>
      <c r="G55" s="58" t="str">
        <f t="shared" si="5"/>
        <v xml:space="preserve"> </v>
      </c>
      <c r="H55" s="58"/>
      <c r="I55" s="33"/>
    </row>
    <row r="56" spans="2:9" x14ac:dyDescent="0.25">
      <c r="B56" s="30" t="s">
        <v>915</v>
      </c>
      <c r="C56" s="30" t="s">
        <v>914</v>
      </c>
      <c r="D56" s="71">
        <v>50000</v>
      </c>
      <c r="E56" s="58" t="str">
        <f t="shared" si="3"/>
        <v/>
      </c>
      <c r="F56" s="58" t="str">
        <f t="shared" si="4"/>
        <v>X</v>
      </c>
      <c r="G56" s="58" t="str">
        <f t="shared" si="5"/>
        <v xml:space="preserve"> </v>
      </c>
      <c r="H56" s="58"/>
      <c r="I56" s="33"/>
    </row>
    <row r="57" spans="2:9" x14ac:dyDescent="0.25">
      <c r="B57" s="30" t="s">
        <v>335</v>
      </c>
      <c r="C57" s="30" t="s">
        <v>334</v>
      </c>
      <c r="D57" s="71">
        <v>50000</v>
      </c>
      <c r="E57" s="58" t="str">
        <f t="shared" si="3"/>
        <v/>
      </c>
      <c r="F57" s="58" t="str">
        <f t="shared" si="4"/>
        <v>X</v>
      </c>
      <c r="G57" s="58" t="str">
        <f t="shared" si="5"/>
        <v xml:space="preserve"> </v>
      </c>
      <c r="H57" s="58"/>
      <c r="I57" s="33"/>
    </row>
    <row r="58" spans="2:9" x14ac:dyDescent="0.25">
      <c r="B58" s="30" t="s">
        <v>263</v>
      </c>
      <c r="C58" s="30" t="s">
        <v>262</v>
      </c>
      <c r="D58" s="71">
        <v>50000</v>
      </c>
      <c r="E58" s="58" t="str">
        <f t="shared" si="3"/>
        <v/>
      </c>
      <c r="F58" s="58" t="str">
        <f t="shared" si="4"/>
        <v>X</v>
      </c>
      <c r="G58" s="58" t="str">
        <f t="shared" si="5"/>
        <v xml:space="preserve"> </v>
      </c>
      <c r="H58" s="58"/>
      <c r="I58" s="33"/>
    </row>
    <row r="59" spans="2:9" ht="30" x14ac:dyDescent="0.25">
      <c r="B59" s="30" t="s">
        <v>862</v>
      </c>
      <c r="C59" s="30" t="s">
        <v>861</v>
      </c>
      <c r="D59" s="71">
        <v>50000</v>
      </c>
      <c r="E59" s="58" t="str">
        <f t="shared" si="3"/>
        <v/>
      </c>
      <c r="F59" s="58" t="str">
        <f t="shared" si="4"/>
        <v>X</v>
      </c>
      <c r="G59" s="58" t="str">
        <f t="shared" si="5"/>
        <v xml:space="preserve"> </v>
      </c>
      <c r="H59" s="58"/>
      <c r="I59" s="33"/>
    </row>
    <row r="60" spans="2:9" x14ac:dyDescent="0.25">
      <c r="B60" s="30" t="s">
        <v>361</v>
      </c>
      <c r="C60" s="30" t="s">
        <v>360</v>
      </c>
      <c r="D60" s="71">
        <v>50000</v>
      </c>
      <c r="E60" s="58" t="str">
        <f t="shared" si="3"/>
        <v/>
      </c>
      <c r="F60" s="58" t="str">
        <f t="shared" si="4"/>
        <v>X</v>
      </c>
      <c r="G60" s="58" t="str">
        <f t="shared" si="5"/>
        <v xml:space="preserve"> </v>
      </c>
      <c r="H60" s="58"/>
      <c r="I60" s="33"/>
    </row>
    <row r="61" spans="2:9" x14ac:dyDescent="0.25">
      <c r="B61" s="30" t="s">
        <v>390</v>
      </c>
      <c r="C61" s="30" t="s">
        <v>389</v>
      </c>
      <c r="D61" s="71">
        <v>50000</v>
      </c>
      <c r="E61" s="58" t="str">
        <f t="shared" si="3"/>
        <v/>
      </c>
      <c r="F61" s="58" t="str">
        <f t="shared" si="4"/>
        <v>X</v>
      </c>
      <c r="G61" s="58" t="str">
        <f t="shared" si="5"/>
        <v xml:space="preserve"> </v>
      </c>
      <c r="H61" s="58"/>
      <c r="I61" s="33"/>
    </row>
    <row r="62" spans="2:9" x14ac:dyDescent="0.25">
      <c r="B62" s="30" t="s">
        <v>692</v>
      </c>
      <c r="C62" s="30" t="s">
        <v>691</v>
      </c>
      <c r="D62" s="71">
        <v>50000</v>
      </c>
      <c r="E62" s="58" t="str">
        <f t="shared" si="3"/>
        <v/>
      </c>
      <c r="F62" s="58" t="str">
        <f t="shared" si="4"/>
        <v>X</v>
      </c>
      <c r="G62" s="58" t="str">
        <f t="shared" si="5"/>
        <v xml:space="preserve"> </v>
      </c>
      <c r="H62" s="58"/>
      <c r="I62" s="33"/>
    </row>
    <row r="63" spans="2:9" x14ac:dyDescent="0.25">
      <c r="B63" s="30" t="s">
        <v>623</v>
      </c>
      <c r="C63" s="30" t="s">
        <v>622</v>
      </c>
      <c r="D63" s="71">
        <v>50000</v>
      </c>
      <c r="E63" s="58" t="str">
        <f t="shared" si="3"/>
        <v/>
      </c>
      <c r="F63" s="58" t="str">
        <f t="shared" si="4"/>
        <v>X</v>
      </c>
      <c r="G63" s="58" t="str">
        <f t="shared" si="5"/>
        <v xml:space="preserve"> </v>
      </c>
      <c r="H63" s="58"/>
      <c r="I63" s="33"/>
    </row>
    <row r="64" spans="2:9" x14ac:dyDescent="0.25">
      <c r="B64" s="30" t="s">
        <v>97</v>
      </c>
      <c r="C64" s="30" t="s">
        <v>96</v>
      </c>
      <c r="D64" s="71">
        <v>50000</v>
      </c>
      <c r="E64" s="58" t="str">
        <f t="shared" si="3"/>
        <v/>
      </c>
      <c r="F64" s="58" t="str">
        <f t="shared" si="4"/>
        <v>X</v>
      </c>
      <c r="G64" s="58" t="str">
        <f t="shared" si="5"/>
        <v xml:space="preserve"> </v>
      </c>
      <c r="H64" s="58"/>
      <c r="I64" s="33"/>
    </row>
    <row r="65" spans="2:9" x14ac:dyDescent="0.25">
      <c r="B65" s="30" t="s">
        <v>922</v>
      </c>
      <c r="C65" s="30" t="s">
        <v>96</v>
      </c>
      <c r="D65" s="71">
        <v>50000</v>
      </c>
      <c r="E65" s="58" t="str">
        <f t="shared" si="3"/>
        <v/>
      </c>
      <c r="F65" s="58" t="str">
        <f t="shared" si="4"/>
        <v>X</v>
      </c>
      <c r="G65" s="58" t="str">
        <f t="shared" si="5"/>
        <v xml:space="preserve"> </v>
      </c>
      <c r="H65" s="58"/>
      <c r="I65" s="33"/>
    </row>
    <row r="66" spans="2:9" x14ac:dyDescent="0.25">
      <c r="B66" s="30" t="s">
        <v>382</v>
      </c>
      <c r="C66" s="30" t="s">
        <v>381</v>
      </c>
      <c r="D66" s="71">
        <v>49472</v>
      </c>
      <c r="E66" s="58" t="str">
        <f t="shared" ref="E66:E97" si="6">IF(D66&lt;10000.01,"X","")</f>
        <v/>
      </c>
      <c r="F66" s="58" t="str">
        <f t="shared" ref="F66:F97" si="7">IF(D66&lt;50000.01,"X","")</f>
        <v>X</v>
      </c>
      <c r="G66" s="58" t="str">
        <f t="shared" ref="G66:G81" si="8">IF(D66&gt;50000,"X"," ")</f>
        <v xml:space="preserve"> </v>
      </c>
      <c r="H66" s="58"/>
      <c r="I66" s="33"/>
    </row>
    <row r="67" spans="2:9" x14ac:dyDescent="0.25">
      <c r="B67" s="30" t="s">
        <v>518</v>
      </c>
      <c r="C67" s="30" t="s">
        <v>517</v>
      </c>
      <c r="D67" s="71">
        <v>49122</v>
      </c>
      <c r="E67" s="58" t="str">
        <f t="shared" si="6"/>
        <v/>
      </c>
      <c r="F67" s="58" t="str">
        <f t="shared" si="7"/>
        <v>X</v>
      </c>
      <c r="G67" s="58" t="str">
        <f t="shared" si="8"/>
        <v xml:space="preserve"> </v>
      </c>
      <c r="H67" s="58"/>
      <c r="I67" s="33"/>
    </row>
    <row r="68" spans="2:9" x14ac:dyDescent="0.25">
      <c r="B68" s="30" t="s">
        <v>358</v>
      </c>
      <c r="C68" s="30" t="s">
        <v>357</v>
      </c>
      <c r="D68" s="71">
        <v>48898</v>
      </c>
      <c r="E68" s="58" t="str">
        <f t="shared" si="6"/>
        <v/>
      </c>
      <c r="F68" s="58" t="str">
        <f t="shared" si="7"/>
        <v>X</v>
      </c>
      <c r="G68" s="58" t="str">
        <f t="shared" si="8"/>
        <v xml:space="preserve"> </v>
      </c>
      <c r="H68" s="58"/>
      <c r="I68" s="33"/>
    </row>
    <row r="69" spans="2:9" ht="30" x14ac:dyDescent="0.25">
      <c r="B69" s="42" t="s">
        <v>448</v>
      </c>
      <c r="C69" s="30" t="s">
        <v>447</v>
      </c>
      <c r="D69" s="71">
        <v>46534</v>
      </c>
      <c r="E69" s="58" t="str">
        <f t="shared" si="6"/>
        <v/>
      </c>
      <c r="F69" s="58" t="str">
        <f t="shared" si="7"/>
        <v>X</v>
      </c>
      <c r="G69" s="58" t="str">
        <f t="shared" si="8"/>
        <v xml:space="preserve"> </v>
      </c>
      <c r="H69" s="58"/>
      <c r="I69" s="33"/>
    </row>
    <row r="70" spans="2:9" x14ac:dyDescent="0.25">
      <c r="B70" s="30" t="s">
        <v>113</v>
      </c>
      <c r="C70" s="30" t="s">
        <v>112</v>
      </c>
      <c r="D70" s="71">
        <v>42400</v>
      </c>
      <c r="E70" s="58" t="str">
        <f t="shared" si="6"/>
        <v/>
      </c>
      <c r="F70" s="58" t="str">
        <f t="shared" si="7"/>
        <v>X</v>
      </c>
      <c r="G70" s="58" t="str">
        <f t="shared" si="8"/>
        <v xml:space="preserve"> </v>
      </c>
      <c r="H70" s="58"/>
      <c r="I70" s="33"/>
    </row>
    <row r="71" spans="2:9" x14ac:dyDescent="0.25">
      <c r="B71" s="30" t="s">
        <v>843</v>
      </c>
      <c r="C71" s="30" t="s">
        <v>11</v>
      </c>
      <c r="D71" s="71">
        <v>40154</v>
      </c>
      <c r="E71" s="58" t="str">
        <f t="shared" si="6"/>
        <v/>
      </c>
      <c r="F71" s="58" t="str">
        <f t="shared" si="7"/>
        <v>X</v>
      </c>
      <c r="G71" s="58" t="str">
        <f t="shared" si="8"/>
        <v xml:space="preserve"> </v>
      </c>
      <c r="H71" s="58"/>
      <c r="I71" s="33"/>
    </row>
    <row r="72" spans="2:9" x14ac:dyDescent="0.25">
      <c r="B72" s="30" t="s">
        <v>221</v>
      </c>
      <c r="C72" s="30" t="s">
        <v>40</v>
      </c>
      <c r="D72" s="71">
        <v>40000</v>
      </c>
      <c r="E72" s="58" t="str">
        <f t="shared" si="6"/>
        <v/>
      </c>
      <c r="F72" s="58" t="str">
        <f t="shared" si="7"/>
        <v>X</v>
      </c>
      <c r="G72" s="58" t="str">
        <f t="shared" si="8"/>
        <v xml:space="preserve"> </v>
      </c>
      <c r="H72" s="58"/>
      <c r="I72" s="33"/>
    </row>
    <row r="73" spans="2:9" x14ac:dyDescent="0.25">
      <c r="B73" s="30" t="s">
        <v>231</v>
      </c>
      <c r="C73" s="30" t="s">
        <v>230</v>
      </c>
      <c r="D73" s="71">
        <v>40000</v>
      </c>
      <c r="E73" s="58" t="str">
        <f t="shared" si="6"/>
        <v/>
      </c>
      <c r="F73" s="58" t="str">
        <f t="shared" si="7"/>
        <v>X</v>
      </c>
      <c r="G73" s="58" t="str">
        <f t="shared" si="8"/>
        <v xml:space="preserve"> </v>
      </c>
      <c r="H73" s="58"/>
      <c r="I73" s="33"/>
    </row>
    <row r="74" spans="2:9" x14ac:dyDescent="0.25">
      <c r="B74" s="30" t="s">
        <v>311</v>
      </c>
      <c r="C74" s="30" t="s">
        <v>310</v>
      </c>
      <c r="D74" s="71">
        <v>36013</v>
      </c>
      <c r="E74" s="58" t="str">
        <f t="shared" si="6"/>
        <v/>
      </c>
      <c r="F74" s="58" t="str">
        <f t="shared" si="7"/>
        <v>X</v>
      </c>
      <c r="G74" s="58" t="str">
        <f t="shared" si="8"/>
        <v xml:space="preserve"> </v>
      </c>
      <c r="H74" s="58"/>
      <c r="I74" s="33"/>
    </row>
    <row r="75" spans="2:9" x14ac:dyDescent="0.25">
      <c r="B75" s="30" t="s">
        <v>393</v>
      </c>
      <c r="C75" s="30" t="s">
        <v>392</v>
      </c>
      <c r="D75" s="71">
        <v>35000</v>
      </c>
      <c r="E75" s="58" t="str">
        <f t="shared" si="6"/>
        <v/>
      </c>
      <c r="F75" s="58" t="str">
        <f t="shared" si="7"/>
        <v>X</v>
      </c>
      <c r="G75" s="58" t="str">
        <f t="shared" si="8"/>
        <v xml:space="preserve"> </v>
      </c>
      <c r="H75" s="58"/>
      <c r="I75" s="33"/>
    </row>
    <row r="76" spans="2:9" x14ac:dyDescent="0.25">
      <c r="B76" s="92" t="s">
        <v>507</v>
      </c>
      <c r="C76" s="92" t="s">
        <v>504</v>
      </c>
      <c r="D76" s="74">
        <v>34227</v>
      </c>
      <c r="E76" s="77" t="str">
        <f t="shared" si="6"/>
        <v/>
      </c>
      <c r="F76" s="77" t="str">
        <f t="shared" si="7"/>
        <v>X</v>
      </c>
      <c r="G76" s="77" t="str">
        <f t="shared" si="8"/>
        <v xml:space="preserve"> </v>
      </c>
      <c r="H76" s="77"/>
      <c r="I76" s="33"/>
    </row>
    <row r="77" spans="2:9" x14ac:dyDescent="0.25">
      <c r="B77" s="30" t="s">
        <v>694</v>
      </c>
      <c r="C77" s="30" t="s">
        <v>458</v>
      </c>
      <c r="D77" s="71">
        <v>30000</v>
      </c>
      <c r="E77" s="58" t="str">
        <f t="shared" si="6"/>
        <v/>
      </c>
      <c r="F77" s="58" t="str">
        <f t="shared" si="7"/>
        <v>X</v>
      </c>
      <c r="G77" s="58" t="str">
        <f t="shared" si="8"/>
        <v xml:space="preserve"> </v>
      </c>
      <c r="H77" s="58"/>
      <c r="I77" s="33"/>
    </row>
    <row r="78" spans="2:9" x14ac:dyDescent="0.25">
      <c r="B78" s="42" t="s">
        <v>410</v>
      </c>
      <c r="C78" s="30" t="s">
        <v>409</v>
      </c>
      <c r="D78" s="71">
        <v>30000</v>
      </c>
      <c r="E78" s="58" t="str">
        <f t="shared" si="6"/>
        <v/>
      </c>
      <c r="F78" s="58" t="str">
        <f t="shared" si="7"/>
        <v>X</v>
      </c>
      <c r="G78" s="58" t="str">
        <f t="shared" si="8"/>
        <v xml:space="preserve"> </v>
      </c>
      <c r="H78" s="58"/>
      <c r="I78" s="33"/>
    </row>
    <row r="79" spans="2:9" x14ac:dyDescent="0.25">
      <c r="B79" s="30" t="s">
        <v>574</v>
      </c>
      <c r="C79" s="30" t="s">
        <v>573</v>
      </c>
      <c r="D79" s="71">
        <v>30000</v>
      </c>
      <c r="E79" s="58" t="str">
        <f t="shared" si="6"/>
        <v/>
      </c>
      <c r="F79" s="58" t="str">
        <f t="shared" si="7"/>
        <v>X</v>
      </c>
      <c r="G79" s="58" t="str">
        <f t="shared" si="8"/>
        <v xml:space="preserve"> </v>
      </c>
      <c r="H79" s="58"/>
      <c r="I79" s="33"/>
    </row>
    <row r="80" spans="2:9" x14ac:dyDescent="0.25">
      <c r="B80" s="30" t="s">
        <v>515</v>
      </c>
      <c r="C80" s="30" t="s">
        <v>514</v>
      </c>
      <c r="D80" s="71">
        <v>29750</v>
      </c>
      <c r="E80" s="58" t="str">
        <f t="shared" si="6"/>
        <v/>
      </c>
      <c r="F80" s="58" t="str">
        <f t="shared" si="7"/>
        <v>X</v>
      </c>
      <c r="G80" s="58" t="str">
        <f t="shared" si="8"/>
        <v xml:space="preserve"> </v>
      </c>
      <c r="H80" s="58"/>
      <c r="I80" s="33"/>
    </row>
    <row r="81" spans="2:9" ht="30" x14ac:dyDescent="0.25">
      <c r="B81" s="30" t="s">
        <v>754</v>
      </c>
      <c r="C81" s="30" t="s">
        <v>677</v>
      </c>
      <c r="D81" s="71">
        <v>29400</v>
      </c>
      <c r="E81" s="58" t="str">
        <f t="shared" si="6"/>
        <v/>
      </c>
      <c r="F81" s="58" t="str">
        <f t="shared" si="7"/>
        <v>X</v>
      </c>
      <c r="G81" s="58" t="str">
        <f t="shared" si="8"/>
        <v xml:space="preserve"> </v>
      </c>
      <c r="H81" s="58"/>
      <c r="I81" s="33"/>
    </row>
    <row r="82" spans="2:9" x14ac:dyDescent="0.25">
      <c r="B82" s="92" t="s">
        <v>539</v>
      </c>
      <c r="C82" s="92" t="s">
        <v>99</v>
      </c>
      <c r="D82" s="76">
        <v>27250</v>
      </c>
      <c r="E82" s="77" t="str">
        <f t="shared" si="6"/>
        <v/>
      </c>
      <c r="F82" s="77" t="str">
        <f t="shared" si="7"/>
        <v>X</v>
      </c>
      <c r="G82" s="77"/>
      <c r="H82" s="77"/>
      <c r="I82" s="33"/>
    </row>
    <row r="83" spans="2:9" ht="30" x14ac:dyDescent="0.25">
      <c r="B83" s="30" t="s">
        <v>266</v>
      </c>
      <c r="C83" s="30" t="s">
        <v>265</v>
      </c>
      <c r="D83" s="71">
        <v>25803</v>
      </c>
      <c r="E83" s="58" t="str">
        <f t="shared" si="6"/>
        <v/>
      </c>
      <c r="F83" s="58" t="str">
        <f t="shared" si="7"/>
        <v>X</v>
      </c>
      <c r="G83" s="58" t="str">
        <f t="shared" ref="G83:G114" si="9">IF(D83&gt;50000,"X"," ")</f>
        <v xml:space="preserve"> </v>
      </c>
      <c r="H83" s="58"/>
      <c r="I83" s="33"/>
    </row>
    <row r="84" spans="2:9" x14ac:dyDescent="0.25">
      <c r="B84" s="30" t="s">
        <v>297</v>
      </c>
      <c r="C84" s="30" t="s">
        <v>296</v>
      </c>
      <c r="D84" s="71">
        <v>25557</v>
      </c>
      <c r="E84" s="58" t="str">
        <f t="shared" si="6"/>
        <v/>
      </c>
      <c r="F84" s="58" t="str">
        <f t="shared" si="7"/>
        <v>X</v>
      </c>
      <c r="G84" s="58" t="str">
        <f t="shared" si="9"/>
        <v xml:space="preserve"> </v>
      </c>
      <c r="H84" s="58"/>
      <c r="I84" s="33"/>
    </row>
    <row r="85" spans="2:9" ht="30" x14ac:dyDescent="0.25">
      <c r="B85" s="30" t="s">
        <v>284</v>
      </c>
      <c r="C85" s="30" t="s">
        <v>283</v>
      </c>
      <c r="D85" s="71">
        <v>25399</v>
      </c>
      <c r="E85" s="58" t="str">
        <f t="shared" si="6"/>
        <v/>
      </c>
      <c r="F85" s="58" t="str">
        <f t="shared" si="7"/>
        <v>X</v>
      </c>
      <c r="G85" s="58" t="str">
        <f t="shared" si="9"/>
        <v xml:space="preserve"> </v>
      </c>
      <c r="H85" s="58"/>
    </row>
    <row r="86" spans="2:9" x14ac:dyDescent="0.25">
      <c r="B86" s="30" t="s">
        <v>228</v>
      </c>
      <c r="C86" s="30" t="s">
        <v>227</v>
      </c>
      <c r="D86" s="71">
        <v>25000</v>
      </c>
      <c r="E86" s="58" t="str">
        <f t="shared" si="6"/>
        <v/>
      </c>
      <c r="F86" s="58" t="str">
        <f t="shared" si="7"/>
        <v>X</v>
      </c>
      <c r="G86" s="58" t="str">
        <f t="shared" si="9"/>
        <v xml:space="preserve"> </v>
      </c>
      <c r="H86" s="58"/>
      <c r="I86" s="33"/>
    </row>
    <row r="87" spans="2:9" x14ac:dyDescent="0.25">
      <c r="B87" s="30" t="s">
        <v>119</v>
      </c>
      <c r="C87" s="30" t="s">
        <v>118</v>
      </c>
      <c r="D87" s="71">
        <v>25000</v>
      </c>
      <c r="E87" s="58" t="str">
        <f t="shared" si="6"/>
        <v/>
      </c>
      <c r="F87" s="58" t="str">
        <f t="shared" si="7"/>
        <v>X</v>
      </c>
      <c r="G87" s="58" t="str">
        <f t="shared" si="9"/>
        <v xml:space="preserve"> </v>
      </c>
      <c r="H87" s="58"/>
      <c r="I87" s="33"/>
    </row>
    <row r="88" spans="2:9" x14ac:dyDescent="0.25">
      <c r="B88" s="30" t="s">
        <v>910</v>
      </c>
      <c r="C88" s="30" t="s">
        <v>909</v>
      </c>
      <c r="D88" s="71">
        <v>25000</v>
      </c>
      <c r="E88" s="58" t="str">
        <f t="shared" si="6"/>
        <v/>
      </c>
      <c r="F88" s="58" t="str">
        <f t="shared" si="7"/>
        <v>X</v>
      </c>
      <c r="G88" s="58" t="str">
        <f t="shared" si="9"/>
        <v xml:space="preserve"> </v>
      </c>
      <c r="H88" s="58"/>
      <c r="I88" s="33"/>
    </row>
    <row r="89" spans="2:9" x14ac:dyDescent="0.25">
      <c r="B89" s="30" t="s">
        <v>128</v>
      </c>
      <c r="C89" s="30" t="s">
        <v>127</v>
      </c>
      <c r="D89" s="71">
        <v>25000</v>
      </c>
      <c r="E89" s="58" t="str">
        <f t="shared" si="6"/>
        <v/>
      </c>
      <c r="F89" s="58" t="str">
        <f t="shared" si="7"/>
        <v>X</v>
      </c>
      <c r="G89" s="58" t="str">
        <f t="shared" si="9"/>
        <v xml:space="preserve"> </v>
      </c>
      <c r="H89" s="58"/>
      <c r="I89" s="33"/>
    </row>
    <row r="90" spans="2:9" ht="30" x14ac:dyDescent="0.25">
      <c r="B90" s="30" t="s">
        <v>681</v>
      </c>
      <c r="C90" s="30" t="s">
        <v>680</v>
      </c>
      <c r="D90" s="71">
        <v>23874</v>
      </c>
      <c r="E90" s="58" t="str">
        <f t="shared" si="6"/>
        <v/>
      </c>
      <c r="F90" s="58" t="str">
        <f t="shared" si="7"/>
        <v>X</v>
      </c>
      <c r="G90" s="58" t="str">
        <f t="shared" si="9"/>
        <v xml:space="preserve"> </v>
      </c>
      <c r="H90" s="58"/>
      <c r="I90" s="33"/>
    </row>
    <row r="91" spans="2:9" x14ac:dyDescent="0.25">
      <c r="B91" s="92" t="s">
        <v>507</v>
      </c>
      <c r="C91" s="92" t="s">
        <v>512</v>
      </c>
      <c r="D91" s="74">
        <v>23175</v>
      </c>
      <c r="E91" s="77" t="str">
        <f t="shared" si="6"/>
        <v/>
      </c>
      <c r="F91" s="77" t="str">
        <f t="shared" si="7"/>
        <v>X</v>
      </c>
      <c r="G91" s="77" t="str">
        <f t="shared" si="9"/>
        <v xml:space="preserve"> </v>
      </c>
      <c r="H91" s="77"/>
    </row>
    <row r="92" spans="2:9" x14ac:dyDescent="0.25">
      <c r="B92" s="92" t="s">
        <v>721</v>
      </c>
      <c r="C92" s="92" t="s">
        <v>720</v>
      </c>
      <c r="D92" s="76">
        <v>22981</v>
      </c>
      <c r="E92" s="77" t="str">
        <f t="shared" si="6"/>
        <v/>
      </c>
      <c r="F92" s="77" t="str">
        <f t="shared" si="7"/>
        <v>X</v>
      </c>
      <c r="G92" s="77" t="str">
        <f t="shared" si="9"/>
        <v xml:space="preserve"> </v>
      </c>
      <c r="H92" s="78"/>
    </row>
    <row r="93" spans="2:9" x14ac:dyDescent="0.25">
      <c r="B93" s="30" t="s">
        <v>170</v>
      </c>
      <c r="C93" s="30" t="s">
        <v>169</v>
      </c>
      <c r="D93" s="71">
        <v>22500</v>
      </c>
      <c r="E93" s="58" t="str">
        <f t="shared" si="6"/>
        <v/>
      </c>
      <c r="F93" s="58" t="str">
        <f t="shared" si="7"/>
        <v>X</v>
      </c>
      <c r="G93" s="58" t="str">
        <f t="shared" si="9"/>
        <v xml:space="preserve"> </v>
      </c>
      <c r="H93" s="58"/>
      <c r="I93" s="33"/>
    </row>
    <row r="94" spans="2:9" x14ac:dyDescent="0.25">
      <c r="B94" s="42" t="s">
        <v>426</v>
      </c>
      <c r="C94" s="30" t="s">
        <v>425</v>
      </c>
      <c r="D94" s="71">
        <v>22440</v>
      </c>
      <c r="E94" s="58" t="str">
        <f t="shared" si="6"/>
        <v/>
      </c>
      <c r="F94" s="58" t="str">
        <f t="shared" si="7"/>
        <v>X</v>
      </c>
      <c r="G94" s="58" t="str">
        <f t="shared" si="9"/>
        <v xml:space="preserve"> </v>
      </c>
      <c r="H94" s="58"/>
      <c r="I94" s="33"/>
    </row>
    <row r="95" spans="2:9" x14ac:dyDescent="0.25">
      <c r="B95" s="30" t="s">
        <v>904</v>
      </c>
      <c r="C95" s="30" t="s">
        <v>903</v>
      </c>
      <c r="D95" s="71">
        <v>21500</v>
      </c>
      <c r="E95" s="58" t="str">
        <f t="shared" si="6"/>
        <v/>
      </c>
      <c r="F95" s="58" t="str">
        <f t="shared" si="7"/>
        <v>X</v>
      </c>
      <c r="G95" s="58" t="str">
        <f t="shared" si="9"/>
        <v xml:space="preserve"> </v>
      </c>
      <c r="H95" s="58"/>
      <c r="I95" s="33"/>
    </row>
    <row r="96" spans="2:9" x14ac:dyDescent="0.25">
      <c r="B96" s="42" t="s">
        <v>450</v>
      </c>
      <c r="C96" s="30" t="s">
        <v>166</v>
      </c>
      <c r="D96" s="71">
        <v>20000</v>
      </c>
      <c r="E96" s="58" t="str">
        <f t="shared" si="6"/>
        <v/>
      </c>
      <c r="F96" s="58" t="str">
        <f t="shared" si="7"/>
        <v>X</v>
      </c>
      <c r="G96" s="58" t="str">
        <f t="shared" si="9"/>
        <v xml:space="preserve"> </v>
      </c>
      <c r="H96" s="58"/>
      <c r="I96" s="33"/>
    </row>
    <row r="97" spans="2:9" ht="30" x14ac:dyDescent="0.25">
      <c r="B97" s="30" t="s">
        <v>765</v>
      </c>
      <c r="C97" s="30" t="s">
        <v>133</v>
      </c>
      <c r="D97" s="71">
        <v>20000</v>
      </c>
      <c r="E97" s="58" t="str">
        <f t="shared" si="6"/>
        <v/>
      </c>
      <c r="F97" s="58" t="str">
        <f t="shared" si="7"/>
        <v>X</v>
      </c>
      <c r="G97" s="58" t="str">
        <f t="shared" si="9"/>
        <v xml:space="preserve"> </v>
      </c>
      <c r="H97" s="58"/>
      <c r="I97" s="33"/>
    </row>
    <row r="98" spans="2:9" x14ac:dyDescent="0.25">
      <c r="B98" s="92" t="s">
        <v>666</v>
      </c>
      <c r="C98" s="92" t="s">
        <v>133</v>
      </c>
      <c r="D98" s="74">
        <v>20000</v>
      </c>
      <c r="E98" s="77" t="str">
        <f t="shared" ref="E98:E129" si="10">IF(D98&lt;10000.01,"X","")</f>
        <v/>
      </c>
      <c r="F98" s="77" t="str">
        <f t="shared" ref="F98:F129" si="11">IF(D98&lt;50000.01,"X","")</f>
        <v>X</v>
      </c>
      <c r="G98" s="77" t="str">
        <f t="shared" si="9"/>
        <v xml:space="preserve"> </v>
      </c>
      <c r="H98" s="77"/>
      <c r="I98" s="33"/>
    </row>
    <row r="99" spans="2:9" x14ac:dyDescent="0.25">
      <c r="B99" s="30" t="s">
        <v>387</v>
      </c>
      <c r="C99" s="30" t="s">
        <v>133</v>
      </c>
      <c r="D99" s="71">
        <v>20000</v>
      </c>
      <c r="E99" s="58" t="str">
        <f t="shared" si="10"/>
        <v/>
      </c>
      <c r="F99" s="58" t="str">
        <f t="shared" si="11"/>
        <v>X</v>
      </c>
      <c r="G99" s="58" t="str">
        <f t="shared" si="9"/>
        <v xml:space="preserve"> </v>
      </c>
      <c r="H99" s="58"/>
      <c r="I99" s="33"/>
    </row>
    <row r="100" spans="2:9" ht="30" x14ac:dyDescent="0.25">
      <c r="B100" s="30" t="s">
        <v>260</v>
      </c>
      <c r="C100" s="30" t="s">
        <v>242</v>
      </c>
      <c r="D100" s="71">
        <v>20000</v>
      </c>
      <c r="E100" s="58" t="str">
        <f t="shared" si="10"/>
        <v/>
      </c>
      <c r="F100" s="58" t="str">
        <f t="shared" si="11"/>
        <v>X</v>
      </c>
      <c r="G100" s="58" t="str">
        <f t="shared" si="9"/>
        <v xml:space="preserve"> </v>
      </c>
      <c r="H100" s="58"/>
      <c r="I100" s="33"/>
    </row>
    <row r="101" spans="2:9" x14ac:dyDescent="0.25">
      <c r="B101" s="30" t="s">
        <v>596</v>
      </c>
      <c r="C101" s="30" t="s">
        <v>595</v>
      </c>
      <c r="D101" s="71">
        <v>20000</v>
      </c>
      <c r="E101" s="58" t="str">
        <f t="shared" si="10"/>
        <v/>
      </c>
      <c r="F101" s="58" t="str">
        <f t="shared" si="11"/>
        <v>X</v>
      </c>
      <c r="G101" s="58" t="str">
        <f t="shared" si="9"/>
        <v xml:space="preserve"> </v>
      </c>
      <c r="H101" s="58"/>
      <c r="I101" s="33"/>
    </row>
    <row r="102" spans="2:9" x14ac:dyDescent="0.25">
      <c r="B102" s="30" t="s">
        <v>821</v>
      </c>
      <c r="C102" s="30" t="s">
        <v>820</v>
      </c>
      <c r="D102" s="71">
        <v>20000</v>
      </c>
      <c r="E102" s="58" t="str">
        <f t="shared" si="10"/>
        <v/>
      </c>
      <c r="F102" s="58" t="str">
        <f t="shared" si="11"/>
        <v>X</v>
      </c>
      <c r="G102" s="58" t="str">
        <f t="shared" si="9"/>
        <v xml:space="preserve"> </v>
      </c>
      <c r="H102" s="58"/>
      <c r="I102" s="33"/>
    </row>
    <row r="103" spans="2:9" x14ac:dyDescent="0.25">
      <c r="B103" s="30" t="s">
        <v>868</v>
      </c>
      <c r="C103" s="30" t="s">
        <v>865</v>
      </c>
      <c r="D103" s="71">
        <v>20000</v>
      </c>
      <c r="E103" s="58" t="str">
        <f t="shared" si="10"/>
        <v/>
      </c>
      <c r="F103" s="58" t="str">
        <f t="shared" si="11"/>
        <v>X</v>
      </c>
      <c r="G103" s="58" t="str">
        <f t="shared" si="9"/>
        <v xml:space="preserve"> </v>
      </c>
      <c r="H103" s="58"/>
      <c r="I103" s="33"/>
    </row>
    <row r="104" spans="2:9" x14ac:dyDescent="0.25">
      <c r="B104" s="92" t="s">
        <v>772</v>
      </c>
      <c r="C104" s="92" t="s">
        <v>78</v>
      </c>
      <c r="D104" s="74">
        <v>19868</v>
      </c>
      <c r="E104" s="77" t="str">
        <f t="shared" si="10"/>
        <v/>
      </c>
      <c r="F104" s="77" t="str">
        <f t="shared" si="11"/>
        <v>X</v>
      </c>
      <c r="G104" s="77" t="str">
        <f t="shared" si="9"/>
        <v xml:space="preserve"> </v>
      </c>
      <c r="H104" s="77"/>
      <c r="I104" s="33"/>
    </row>
    <row r="105" spans="2:9" ht="30" x14ac:dyDescent="0.25">
      <c r="B105" s="30" t="s">
        <v>749</v>
      </c>
      <c r="C105" s="30" t="s">
        <v>40</v>
      </c>
      <c r="D105" s="71">
        <v>19500</v>
      </c>
      <c r="E105" s="58" t="str">
        <f t="shared" si="10"/>
        <v/>
      </c>
      <c r="F105" s="58" t="str">
        <f t="shared" si="11"/>
        <v>X</v>
      </c>
      <c r="G105" s="58" t="str">
        <f t="shared" si="9"/>
        <v xml:space="preserve"> </v>
      </c>
      <c r="H105" s="58"/>
      <c r="I105" s="33"/>
    </row>
    <row r="106" spans="2:9" x14ac:dyDescent="0.25">
      <c r="B106" s="30" t="s">
        <v>373</v>
      </c>
      <c r="C106" s="30" t="s">
        <v>78</v>
      </c>
      <c r="D106" s="71">
        <v>18830</v>
      </c>
      <c r="E106" s="58" t="str">
        <f t="shared" si="10"/>
        <v/>
      </c>
      <c r="F106" s="58" t="str">
        <f t="shared" si="11"/>
        <v>X</v>
      </c>
      <c r="G106" s="58" t="str">
        <f t="shared" si="9"/>
        <v xml:space="preserve"> </v>
      </c>
      <c r="H106" s="58"/>
      <c r="I106" s="33"/>
    </row>
    <row r="107" spans="2:9" x14ac:dyDescent="0.25">
      <c r="B107" s="30" t="s">
        <v>841</v>
      </c>
      <c r="C107" s="30" t="s">
        <v>11</v>
      </c>
      <c r="D107" s="71">
        <v>17860</v>
      </c>
      <c r="E107" s="58" t="str">
        <f t="shared" si="10"/>
        <v/>
      </c>
      <c r="F107" s="58" t="str">
        <f t="shared" si="11"/>
        <v>X</v>
      </c>
      <c r="G107" s="58" t="str">
        <f t="shared" si="9"/>
        <v xml:space="preserve"> </v>
      </c>
      <c r="H107" s="58"/>
      <c r="I107" s="33"/>
    </row>
    <row r="108" spans="2:9" x14ac:dyDescent="0.25">
      <c r="B108" s="30" t="s">
        <v>641</v>
      </c>
      <c r="C108" s="30" t="s">
        <v>640</v>
      </c>
      <c r="D108" s="71">
        <v>16525</v>
      </c>
      <c r="E108" s="58" t="str">
        <f t="shared" si="10"/>
        <v/>
      </c>
      <c r="F108" s="58" t="str">
        <f t="shared" si="11"/>
        <v>X</v>
      </c>
      <c r="G108" s="58" t="str">
        <f t="shared" si="9"/>
        <v xml:space="preserve"> </v>
      </c>
      <c r="H108" s="58"/>
      <c r="I108" s="33"/>
    </row>
    <row r="109" spans="2:9" x14ac:dyDescent="0.25">
      <c r="B109" s="30" t="s">
        <v>300</v>
      </c>
      <c r="C109" s="30" t="s">
        <v>299</v>
      </c>
      <c r="D109" s="71">
        <v>16500</v>
      </c>
      <c r="E109" s="58" t="str">
        <f t="shared" si="10"/>
        <v/>
      </c>
      <c r="F109" s="58" t="str">
        <f t="shared" si="11"/>
        <v>X</v>
      </c>
      <c r="G109" s="58" t="str">
        <f t="shared" si="9"/>
        <v xml:space="preserve"> </v>
      </c>
      <c r="H109" s="58"/>
      <c r="I109" s="33"/>
    </row>
    <row r="110" spans="2:9" x14ac:dyDescent="0.25">
      <c r="B110" s="30" t="s">
        <v>371</v>
      </c>
      <c r="C110" s="30" t="s">
        <v>370</v>
      </c>
      <c r="D110" s="71">
        <v>15000</v>
      </c>
      <c r="E110" s="58" t="str">
        <f t="shared" si="10"/>
        <v/>
      </c>
      <c r="F110" s="58" t="str">
        <f t="shared" si="11"/>
        <v>X</v>
      </c>
      <c r="G110" s="58" t="str">
        <f t="shared" si="9"/>
        <v xml:space="preserve"> </v>
      </c>
      <c r="H110" s="58"/>
      <c r="I110" s="33"/>
    </row>
    <row r="111" spans="2:9" x14ac:dyDescent="0.25">
      <c r="B111" s="30" t="s">
        <v>920</v>
      </c>
      <c r="C111" s="30" t="s">
        <v>919</v>
      </c>
      <c r="D111" s="71">
        <v>15000</v>
      </c>
      <c r="E111" s="58" t="str">
        <f t="shared" si="10"/>
        <v/>
      </c>
      <c r="F111" s="58" t="str">
        <f t="shared" si="11"/>
        <v>X</v>
      </c>
      <c r="G111" s="58" t="str">
        <f t="shared" si="9"/>
        <v xml:space="preserve"> </v>
      </c>
      <c r="H111" s="58"/>
      <c r="I111" s="33"/>
    </row>
    <row r="112" spans="2:9" x14ac:dyDescent="0.25">
      <c r="B112" s="30" t="s">
        <v>907</v>
      </c>
      <c r="C112" s="30" t="s">
        <v>906</v>
      </c>
      <c r="D112" s="71">
        <v>15000</v>
      </c>
      <c r="E112" s="58" t="str">
        <f t="shared" si="10"/>
        <v/>
      </c>
      <c r="F112" s="58" t="str">
        <f t="shared" si="11"/>
        <v>X</v>
      </c>
      <c r="G112" s="58" t="str">
        <f t="shared" si="9"/>
        <v xml:space="preserve"> </v>
      </c>
      <c r="H112" s="58"/>
      <c r="I112" s="33"/>
    </row>
    <row r="113" spans="2:9" x14ac:dyDescent="0.25">
      <c r="B113" s="30" t="s">
        <v>837</v>
      </c>
      <c r="C113" s="30" t="s">
        <v>616</v>
      </c>
      <c r="D113" s="71">
        <v>15000</v>
      </c>
      <c r="E113" s="58" t="str">
        <f t="shared" si="10"/>
        <v/>
      </c>
      <c r="F113" s="58" t="str">
        <f t="shared" si="11"/>
        <v>X</v>
      </c>
      <c r="G113" s="58" t="str">
        <f t="shared" si="9"/>
        <v xml:space="preserve"> </v>
      </c>
      <c r="H113" s="58"/>
    </row>
    <row r="114" spans="2:9" x14ac:dyDescent="0.25">
      <c r="B114" s="30" t="s">
        <v>637</v>
      </c>
      <c r="C114" s="30" t="s">
        <v>636</v>
      </c>
      <c r="D114" s="71">
        <v>14188</v>
      </c>
      <c r="E114" s="58" t="str">
        <f t="shared" si="10"/>
        <v/>
      </c>
      <c r="F114" s="58" t="str">
        <f t="shared" si="11"/>
        <v>X</v>
      </c>
      <c r="G114" s="58" t="str">
        <f t="shared" si="9"/>
        <v xml:space="preserve"> </v>
      </c>
      <c r="H114" s="58"/>
      <c r="I114" s="33"/>
    </row>
    <row r="115" spans="2:9" x14ac:dyDescent="0.25">
      <c r="B115" s="30" t="s">
        <v>269</v>
      </c>
      <c r="C115" s="30" t="s">
        <v>268</v>
      </c>
      <c r="D115" s="71">
        <v>13925</v>
      </c>
      <c r="E115" s="58" t="str">
        <f t="shared" si="10"/>
        <v/>
      </c>
      <c r="F115" s="58" t="str">
        <f t="shared" si="11"/>
        <v>X</v>
      </c>
      <c r="G115" s="58" t="str">
        <f t="shared" ref="G115:G146" si="12">IF(D115&gt;50000,"X"," ")</f>
        <v xml:space="preserve"> </v>
      </c>
      <c r="H115" s="58"/>
      <c r="I115" s="33"/>
    </row>
    <row r="116" spans="2:9" x14ac:dyDescent="0.25">
      <c r="B116" s="30" t="s">
        <v>626</v>
      </c>
      <c r="C116" s="30" t="s">
        <v>625</v>
      </c>
      <c r="D116" s="71">
        <v>13823</v>
      </c>
      <c r="E116" s="58" t="str">
        <f t="shared" si="10"/>
        <v/>
      </c>
      <c r="F116" s="58" t="str">
        <f t="shared" si="11"/>
        <v>X</v>
      </c>
      <c r="G116" s="58" t="str">
        <f t="shared" si="12"/>
        <v xml:space="preserve"> </v>
      </c>
      <c r="H116" s="58"/>
      <c r="I116" s="33"/>
    </row>
    <row r="117" spans="2:9" x14ac:dyDescent="0.25">
      <c r="B117" s="30" t="s">
        <v>134</v>
      </c>
      <c r="C117" s="30" t="s">
        <v>133</v>
      </c>
      <c r="D117" s="71">
        <v>13360</v>
      </c>
      <c r="E117" s="58" t="str">
        <f t="shared" si="10"/>
        <v/>
      </c>
      <c r="F117" s="58" t="str">
        <f t="shared" si="11"/>
        <v>X</v>
      </c>
      <c r="G117" s="58" t="str">
        <f t="shared" si="12"/>
        <v xml:space="preserve"> </v>
      </c>
      <c r="H117" s="58"/>
      <c r="I117" s="33"/>
    </row>
    <row r="118" spans="2:9" x14ac:dyDescent="0.25">
      <c r="B118" s="30" t="s">
        <v>678</v>
      </c>
      <c r="C118" s="30" t="s">
        <v>677</v>
      </c>
      <c r="D118" s="71">
        <v>13085</v>
      </c>
      <c r="E118" s="58" t="str">
        <f t="shared" si="10"/>
        <v/>
      </c>
      <c r="F118" s="58" t="str">
        <f t="shared" si="11"/>
        <v>X</v>
      </c>
      <c r="G118" s="58" t="str">
        <f t="shared" si="12"/>
        <v xml:space="preserve"> </v>
      </c>
      <c r="H118" s="58"/>
      <c r="I118" s="33"/>
    </row>
    <row r="119" spans="2:9" x14ac:dyDescent="0.25">
      <c r="B119" s="30" t="s">
        <v>302</v>
      </c>
      <c r="C119" s="30" t="s">
        <v>96</v>
      </c>
      <c r="D119" s="71">
        <v>12509</v>
      </c>
      <c r="E119" s="58" t="str">
        <f t="shared" si="10"/>
        <v/>
      </c>
      <c r="F119" s="58" t="str">
        <f t="shared" si="11"/>
        <v>X</v>
      </c>
      <c r="G119" s="58" t="str">
        <f t="shared" si="12"/>
        <v xml:space="preserve"> </v>
      </c>
      <c r="H119" s="58"/>
      <c r="I119" s="33"/>
    </row>
    <row r="120" spans="2:9" ht="30" x14ac:dyDescent="0.25">
      <c r="B120" s="30" t="s">
        <v>342</v>
      </c>
      <c r="C120" s="30" t="s">
        <v>242</v>
      </c>
      <c r="D120" s="71">
        <v>11575</v>
      </c>
      <c r="E120" s="58" t="str">
        <f t="shared" si="10"/>
        <v/>
      </c>
      <c r="F120" s="58" t="str">
        <f t="shared" si="11"/>
        <v>X</v>
      </c>
      <c r="G120" s="58" t="str">
        <f t="shared" si="12"/>
        <v xml:space="preserve"> </v>
      </c>
      <c r="H120" s="58"/>
      <c r="I120" s="33"/>
    </row>
    <row r="121" spans="2:9" x14ac:dyDescent="0.25">
      <c r="B121" s="92" t="s">
        <v>507</v>
      </c>
      <c r="C121" s="92" t="s">
        <v>21</v>
      </c>
      <c r="D121" s="74">
        <v>11447</v>
      </c>
      <c r="E121" s="77" t="str">
        <f t="shared" si="10"/>
        <v/>
      </c>
      <c r="F121" s="77" t="str">
        <f t="shared" si="11"/>
        <v>X</v>
      </c>
      <c r="G121" s="77" t="str">
        <f t="shared" si="12"/>
        <v xml:space="preserve"> </v>
      </c>
      <c r="H121" s="77"/>
      <c r="I121" s="33"/>
    </row>
    <row r="122" spans="2:9" x14ac:dyDescent="0.25">
      <c r="B122" s="92" t="s">
        <v>609</v>
      </c>
      <c r="C122" s="92" t="s">
        <v>11</v>
      </c>
      <c r="D122" s="74">
        <v>11289</v>
      </c>
      <c r="E122" s="77" t="str">
        <f t="shared" si="10"/>
        <v/>
      </c>
      <c r="F122" s="77" t="str">
        <f t="shared" si="11"/>
        <v>X</v>
      </c>
      <c r="G122" s="77" t="str">
        <f t="shared" si="12"/>
        <v xml:space="preserve"> </v>
      </c>
      <c r="H122" s="77"/>
      <c r="I122" s="33"/>
    </row>
    <row r="123" spans="2:9" x14ac:dyDescent="0.25">
      <c r="B123" s="30" t="s">
        <v>845</v>
      </c>
      <c r="C123" s="30" t="s">
        <v>21</v>
      </c>
      <c r="D123" s="71">
        <v>10514</v>
      </c>
      <c r="E123" s="58" t="str">
        <f t="shared" si="10"/>
        <v/>
      </c>
      <c r="F123" s="58" t="str">
        <f t="shared" si="11"/>
        <v>X</v>
      </c>
      <c r="G123" s="58" t="str">
        <f t="shared" si="12"/>
        <v xml:space="preserve"> </v>
      </c>
      <c r="H123" s="58"/>
      <c r="I123" s="33"/>
    </row>
    <row r="124" spans="2:9" x14ac:dyDescent="0.25">
      <c r="B124" s="30" t="s">
        <v>522</v>
      </c>
      <c r="C124" s="30" t="s">
        <v>21</v>
      </c>
      <c r="D124" s="71">
        <v>10500</v>
      </c>
      <c r="E124" s="58" t="str">
        <f t="shared" si="10"/>
        <v/>
      </c>
      <c r="F124" s="58" t="str">
        <f t="shared" si="11"/>
        <v>X</v>
      </c>
      <c r="G124" s="58" t="str">
        <f t="shared" si="12"/>
        <v xml:space="preserve"> </v>
      </c>
      <c r="H124" s="58"/>
      <c r="I124" s="33"/>
    </row>
    <row r="125" spans="2:9" x14ac:dyDescent="0.25">
      <c r="B125" s="30" t="s">
        <v>71</v>
      </c>
      <c r="C125" s="30" t="s">
        <v>70</v>
      </c>
      <c r="D125" s="71">
        <v>10201</v>
      </c>
      <c r="E125" s="58" t="str">
        <f t="shared" si="10"/>
        <v/>
      </c>
      <c r="F125" s="58" t="str">
        <f t="shared" si="11"/>
        <v>X</v>
      </c>
      <c r="G125" s="58" t="str">
        <f t="shared" si="12"/>
        <v xml:space="preserve"> </v>
      </c>
      <c r="H125" s="58"/>
      <c r="I125" s="33"/>
    </row>
    <row r="126" spans="2:9" x14ac:dyDescent="0.25">
      <c r="B126" s="30" t="s">
        <v>291</v>
      </c>
      <c r="C126" s="30" t="s">
        <v>70</v>
      </c>
      <c r="D126" s="71">
        <v>10201</v>
      </c>
      <c r="E126" s="58" t="str">
        <f t="shared" si="10"/>
        <v/>
      </c>
      <c r="F126" s="58" t="str">
        <f t="shared" si="11"/>
        <v>X</v>
      </c>
      <c r="G126" s="58" t="str">
        <f t="shared" si="12"/>
        <v xml:space="preserve"> </v>
      </c>
      <c r="H126" s="58"/>
      <c r="I126" s="33"/>
    </row>
    <row r="127" spans="2:9" ht="30" x14ac:dyDescent="0.25">
      <c r="B127" s="30" t="s">
        <v>314</v>
      </c>
      <c r="C127" s="30" t="s">
        <v>313</v>
      </c>
      <c r="D127" s="71">
        <v>10000</v>
      </c>
      <c r="E127" s="58"/>
      <c r="F127" s="58" t="str">
        <f t="shared" si="11"/>
        <v>X</v>
      </c>
      <c r="G127" s="58" t="str">
        <f t="shared" si="12"/>
        <v xml:space="preserve"> </v>
      </c>
      <c r="H127" s="58"/>
      <c r="I127" s="33"/>
    </row>
    <row r="128" spans="2:9" x14ac:dyDescent="0.25">
      <c r="B128" s="92" t="s">
        <v>287</v>
      </c>
      <c r="C128" s="92" t="s">
        <v>286</v>
      </c>
      <c r="D128" s="76">
        <v>10000</v>
      </c>
      <c r="E128" s="77"/>
      <c r="F128" s="77" t="str">
        <f t="shared" si="11"/>
        <v>X</v>
      </c>
      <c r="G128" s="77" t="str">
        <f t="shared" si="12"/>
        <v xml:space="preserve"> </v>
      </c>
      <c r="H128" s="78"/>
      <c r="I128" s="33"/>
    </row>
    <row r="129" spans="2:9" x14ac:dyDescent="0.25">
      <c r="B129" s="30" t="s">
        <v>752</v>
      </c>
      <c r="C129" s="30" t="s">
        <v>751</v>
      </c>
      <c r="D129" s="71">
        <v>10000</v>
      </c>
      <c r="E129" s="58"/>
      <c r="F129" s="58" t="str">
        <f t="shared" si="11"/>
        <v>X</v>
      </c>
      <c r="G129" s="58" t="str">
        <f t="shared" si="12"/>
        <v xml:space="preserve"> </v>
      </c>
      <c r="H129" s="58"/>
      <c r="I129" s="33"/>
    </row>
    <row r="130" spans="2:9" ht="30" x14ac:dyDescent="0.25">
      <c r="B130" s="42" t="s">
        <v>417</v>
      </c>
      <c r="C130" s="30" t="s">
        <v>416</v>
      </c>
      <c r="D130" s="71">
        <v>10000</v>
      </c>
      <c r="E130" s="58" t="str">
        <f t="shared" ref="E130:E161" si="13">IF(D130&lt;10000.01,"X","")</f>
        <v>X</v>
      </c>
      <c r="F130" s="58"/>
      <c r="G130" s="58" t="str">
        <f t="shared" si="12"/>
        <v xml:space="preserve"> </v>
      </c>
      <c r="H130" s="58"/>
      <c r="I130" s="33"/>
    </row>
    <row r="131" spans="2:9" x14ac:dyDescent="0.25">
      <c r="B131" s="92" t="s">
        <v>340</v>
      </c>
      <c r="C131" s="92" t="s">
        <v>215</v>
      </c>
      <c r="D131" s="75">
        <v>9900</v>
      </c>
      <c r="E131" s="77" t="str">
        <f t="shared" si="13"/>
        <v>X</v>
      </c>
      <c r="F131" s="77"/>
      <c r="G131" s="77" t="str">
        <f t="shared" si="12"/>
        <v xml:space="preserve"> </v>
      </c>
      <c r="H131" s="77"/>
      <c r="I131" s="33"/>
    </row>
    <row r="132" spans="2:9" x14ac:dyDescent="0.25">
      <c r="B132" s="30" t="s">
        <v>912</v>
      </c>
      <c r="C132" s="30" t="s">
        <v>96</v>
      </c>
      <c r="D132" s="71">
        <v>9000</v>
      </c>
      <c r="E132" s="58" t="str">
        <f t="shared" si="13"/>
        <v>X</v>
      </c>
      <c r="F132" s="58"/>
      <c r="G132" s="58" t="str">
        <f t="shared" si="12"/>
        <v xml:space="preserve"> </v>
      </c>
      <c r="H132" s="58"/>
      <c r="I132" s="33"/>
    </row>
    <row r="133" spans="2:9" ht="30" x14ac:dyDescent="0.25">
      <c r="B133" s="30" t="s">
        <v>758</v>
      </c>
      <c r="C133" s="30" t="s">
        <v>757</v>
      </c>
      <c r="D133" s="71">
        <v>8995</v>
      </c>
      <c r="E133" s="58" t="str">
        <f t="shared" si="13"/>
        <v>X</v>
      </c>
      <c r="F133" s="58"/>
      <c r="G133" s="58" t="str">
        <f t="shared" si="12"/>
        <v xml:space="preserve"> </v>
      </c>
      <c r="H133" s="58"/>
      <c r="I133" s="33"/>
    </row>
    <row r="134" spans="2:9" ht="30" x14ac:dyDescent="0.25">
      <c r="B134" s="30" t="s">
        <v>338</v>
      </c>
      <c r="C134" s="30" t="s">
        <v>337</v>
      </c>
      <c r="D134" s="71">
        <v>8670</v>
      </c>
      <c r="E134" s="58" t="str">
        <f t="shared" si="13"/>
        <v>X</v>
      </c>
      <c r="F134" s="58"/>
      <c r="G134" s="58" t="str">
        <f t="shared" si="12"/>
        <v xml:space="preserve"> </v>
      </c>
      <c r="H134" s="58"/>
      <c r="I134" s="33"/>
    </row>
    <row r="135" spans="2:9" x14ac:dyDescent="0.25">
      <c r="B135" s="30" t="s">
        <v>520</v>
      </c>
      <c r="C135" s="30" t="s">
        <v>21</v>
      </c>
      <c r="D135" s="71">
        <v>8209</v>
      </c>
      <c r="E135" s="58" t="str">
        <f t="shared" si="13"/>
        <v>X</v>
      </c>
      <c r="F135" s="58"/>
      <c r="G135" s="58" t="str">
        <f t="shared" si="12"/>
        <v xml:space="preserve"> </v>
      </c>
      <c r="H135" s="58"/>
      <c r="I135" s="33"/>
    </row>
    <row r="136" spans="2:9" x14ac:dyDescent="0.25">
      <c r="B136" s="30" t="s">
        <v>578</v>
      </c>
      <c r="C136" s="30" t="s">
        <v>577</v>
      </c>
      <c r="D136" s="71">
        <v>7631</v>
      </c>
      <c r="E136" s="58" t="str">
        <f t="shared" si="13"/>
        <v>X</v>
      </c>
      <c r="F136" s="58"/>
      <c r="G136" s="58" t="str">
        <f t="shared" si="12"/>
        <v xml:space="preserve"> </v>
      </c>
      <c r="H136" s="58"/>
      <c r="I136" s="33"/>
    </row>
    <row r="137" spans="2:9" ht="30" x14ac:dyDescent="0.25">
      <c r="B137" s="30" t="s">
        <v>848</v>
      </c>
      <c r="C137" s="30" t="s">
        <v>847</v>
      </c>
      <c r="D137" s="71">
        <v>7500</v>
      </c>
      <c r="E137" s="58" t="str">
        <f t="shared" si="13"/>
        <v>X</v>
      </c>
      <c r="F137" s="58"/>
      <c r="G137" s="58" t="str">
        <f t="shared" si="12"/>
        <v xml:space="preserve"> </v>
      </c>
      <c r="H137" s="58"/>
      <c r="I137" s="33"/>
    </row>
    <row r="138" spans="2:9" ht="30" x14ac:dyDescent="0.25">
      <c r="B138" s="30" t="s">
        <v>835</v>
      </c>
      <c r="C138" s="30" t="s">
        <v>318</v>
      </c>
      <c r="D138" s="71">
        <v>7500</v>
      </c>
      <c r="E138" s="58" t="str">
        <f t="shared" si="13"/>
        <v>X</v>
      </c>
      <c r="F138" s="58"/>
      <c r="G138" s="58" t="str">
        <f t="shared" si="12"/>
        <v xml:space="preserve"> </v>
      </c>
      <c r="H138" s="58"/>
      <c r="I138" s="33"/>
    </row>
    <row r="139" spans="2:9" ht="30" x14ac:dyDescent="0.25">
      <c r="B139" s="30" t="s">
        <v>207</v>
      </c>
      <c r="C139" s="30" t="s">
        <v>75</v>
      </c>
      <c r="D139" s="71">
        <v>7500</v>
      </c>
      <c r="E139" s="58" t="str">
        <f t="shared" si="13"/>
        <v>X</v>
      </c>
      <c r="F139" s="58"/>
      <c r="G139" s="58" t="str">
        <f t="shared" si="12"/>
        <v xml:space="preserve"> </v>
      </c>
      <c r="H139" s="58"/>
      <c r="I139" s="33"/>
    </row>
    <row r="140" spans="2:9" x14ac:dyDescent="0.25">
      <c r="B140" s="30" t="s">
        <v>131</v>
      </c>
      <c r="C140" s="30" t="s">
        <v>130</v>
      </c>
      <c r="D140" s="71">
        <v>7500</v>
      </c>
      <c r="E140" s="58" t="str">
        <f t="shared" si="13"/>
        <v>X</v>
      </c>
      <c r="F140" s="58"/>
      <c r="G140" s="58" t="str">
        <f t="shared" si="12"/>
        <v xml:space="preserve"> </v>
      </c>
      <c r="H140" s="58"/>
      <c r="I140" s="33"/>
    </row>
    <row r="141" spans="2:9" x14ac:dyDescent="0.25">
      <c r="B141" s="30" t="s">
        <v>607</v>
      </c>
      <c r="C141" s="30" t="s">
        <v>512</v>
      </c>
      <c r="D141" s="71">
        <v>7260</v>
      </c>
      <c r="E141" s="58" t="str">
        <f t="shared" si="13"/>
        <v>X</v>
      </c>
      <c r="F141" s="58"/>
      <c r="G141" s="58" t="str">
        <f t="shared" si="12"/>
        <v xml:space="preserve"> </v>
      </c>
      <c r="H141" s="58"/>
    </row>
    <row r="142" spans="2:9" x14ac:dyDescent="0.25">
      <c r="B142" s="30" t="s">
        <v>319</v>
      </c>
      <c r="C142" s="30" t="s">
        <v>318</v>
      </c>
      <c r="D142" s="71">
        <v>6700</v>
      </c>
      <c r="E142" s="58" t="str">
        <f t="shared" si="13"/>
        <v>X</v>
      </c>
      <c r="F142" s="58"/>
      <c r="G142" s="58" t="str">
        <f t="shared" si="12"/>
        <v xml:space="preserve"> </v>
      </c>
      <c r="H142" s="58"/>
      <c r="I142" s="33"/>
    </row>
    <row r="143" spans="2:9" x14ac:dyDescent="0.25">
      <c r="B143" s="30" t="s">
        <v>116</v>
      </c>
      <c r="C143" s="30" t="s">
        <v>115</v>
      </c>
      <c r="D143" s="71">
        <v>6000</v>
      </c>
      <c r="E143" s="58" t="str">
        <f t="shared" si="13"/>
        <v>X</v>
      </c>
      <c r="F143" s="58"/>
      <c r="G143" s="58" t="str">
        <f t="shared" si="12"/>
        <v xml:space="preserve"> </v>
      </c>
      <c r="H143" s="58"/>
    </row>
    <row r="144" spans="2:9" x14ac:dyDescent="0.25">
      <c r="B144" s="30" t="s">
        <v>874</v>
      </c>
      <c r="C144" s="30" t="s">
        <v>873</v>
      </c>
      <c r="D144" s="71">
        <v>5010</v>
      </c>
      <c r="E144" s="58" t="str">
        <f t="shared" si="13"/>
        <v>X</v>
      </c>
      <c r="F144" s="58"/>
      <c r="G144" s="58" t="str">
        <f t="shared" si="12"/>
        <v xml:space="preserve"> </v>
      </c>
      <c r="H144" s="58"/>
      <c r="I144" s="33"/>
    </row>
    <row r="145" spans="2:9" ht="30" x14ac:dyDescent="0.25">
      <c r="B145" s="30" t="s">
        <v>79</v>
      </c>
      <c r="C145" s="30" t="s">
        <v>78</v>
      </c>
      <c r="D145" s="71">
        <v>5000</v>
      </c>
      <c r="E145" s="58" t="str">
        <f t="shared" si="13"/>
        <v>X</v>
      </c>
      <c r="F145" s="58"/>
      <c r="G145" s="58" t="str">
        <f t="shared" si="12"/>
        <v xml:space="preserve"> </v>
      </c>
      <c r="H145" s="58"/>
      <c r="I145" s="33"/>
    </row>
    <row r="146" spans="2:9" x14ac:dyDescent="0.25">
      <c r="B146" s="30" t="s">
        <v>91</v>
      </c>
      <c r="C146" s="30" t="s">
        <v>90</v>
      </c>
      <c r="D146" s="71">
        <v>5000</v>
      </c>
      <c r="E146" s="58" t="str">
        <f t="shared" si="13"/>
        <v>X</v>
      </c>
      <c r="F146" s="58"/>
      <c r="G146" s="58" t="str">
        <f t="shared" si="12"/>
        <v xml:space="preserve"> </v>
      </c>
      <c r="H146" s="58"/>
      <c r="I146" s="33"/>
    </row>
    <row r="147" spans="2:9" x14ac:dyDescent="0.25">
      <c r="B147" s="30" t="s">
        <v>105</v>
      </c>
      <c r="C147" s="30" t="s">
        <v>104</v>
      </c>
      <c r="D147" s="71">
        <v>5000</v>
      </c>
      <c r="E147" s="58" t="str">
        <f t="shared" si="13"/>
        <v>X</v>
      </c>
      <c r="F147" s="58"/>
      <c r="G147" s="58" t="str">
        <f t="shared" ref="G147:G161" si="14">IF(D147&gt;50000,"X"," ")</f>
        <v xml:space="preserve"> </v>
      </c>
      <c r="H147" s="58"/>
      <c r="I147" s="33"/>
    </row>
    <row r="148" spans="2:9" x14ac:dyDescent="0.25">
      <c r="B148" s="30" t="s">
        <v>803</v>
      </c>
      <c r="C148" s="30" t="s">
        <v>43</v>
      </c>
      <c r="D148" s="71">
        <v>4740</v>
      </c>
      <c r="E148" s="58" t="str">
        <f t="shared" si="13"/>
        <v>X</v>
      </c>
      <c r="F148" s="58"/>
      <c r="G148" s="58" t="str">
        <f t="shared" si="14"/>
        <v xml:space="preserve"> </v>
      </c>
      <c r="H148" s="58"/>
      <c r="I148" s="33"/>
    </row>
    <row r="149" spans="2:9" ht="30" x14ac:dyDescent="0.25">
      <c r="B149" s="30" t="s">
        <v>586</v>
      </c>
      <c r="C149" s="30" t="s">
        <v>156</v>
      </c>
      <c r="D149" s="71">
        <v>3500</v>
      </c>
      <c r="E149" s="58" t="str">
        <f t="shared" si="13"/>
        <v>X</v>
      </c>
      <c r="F149" s="58"/>
      <c r="G149" s="58" t="str">
        <f t="shared" si="14"/>
        <v xml:space="preserve"> </v>
      </c>
      <c r="H149" s="58"/>
      <c r="I149" s="33"/>
    </row>
    <row r="150" spans="2:9" x14ac:dyDescent="0.25">
      <c r="B150" s="42" t="s">
        <v>423</v>
      </c>
      <c r="C150" s="30" t="s">
        <v>422</v>
      </c>
      <c r="D150" s="71">
        <v>3450</v>
      </c>
      <c r="E150" s="58" t="str">
        <f t="shared" si="13"/>
        <v>X</v>
      </c>
      <c r="F150" s="58"/>
      <c r="G150" s="58" t="str">
        <f t="shared" si="14"/>
        <v xml:space="preserve"> </v>
      </c>
      <c r="H150" s="58"/>
      <c r="I150" s="33"/>
    </row>
    <row r="151" spans="2:9" ht="30" x14ac:dyDescent="0.25">
      <c r="B151" s="30" t="s">
        <v>167</v>
      </c>
      <c r="C151" s="30" t="s">
        <v>166</v>
      </c>
      <c r="D151" s="71">
        <v>3000</v>
      </c>
      <c r="E151" s="58" t="str">
        <f t="shared" si="13"/>
        <v>X</v>
      </c>
      <c r="F151" s="58"/>
      <c r="G151" s="58" t="str">
        <f t="shared" si="14"/>
        <v xml:space="preserve"> </v>
      </c>
      <c r="H151" s="58"/>
      <c r="I151" s="33"/>
    </row>
    <row r="152" spans="2:9" x14ac:dyDescent="0.25">
      <c r="B152" s="92" t="s">
        <v>507</v>
      </c>
      <c r="C152" s="92" t="s">
        <v>509</v>
      </c>
      <c r="D152" s="74">
        <v>2920</v>
      </c>
      <c r="E152" s="77" t="str">
        <f t="shared" si="13"/>
        <v>X</v>
      </c>
      <c r="F152" s="77"/>
      <c r="G152" s="77" t="str">
        <f t="shared" si="14"/>
        <v xml:space="preserve"> </v>
      </c>
      <c r="H152" s="77"/>
      <c r="I152" s="33"/>
    </row>
    <row r="153" spans="2:9" x14ac:dyDescent="0.25">
      <c r="B153" s="30" t="s">
        <v>614</v>
      </c>
      <c r="C153" s="30" t="s">
        <v>613</v>
      </c>
      <c r="D153" s="71">
        <v>2750</v>
      </c>
      <c r="E153" s="58" t="str">
        <f t="shared" si="13"/>
        <v>X</v>
      </c>
      <c r="F153" s="67"/>
      <c r="G153" s="58" t="str">
        <f t="shared" si="14"/>
        <v xml:space="preserve"> </v>
      </c>
      <c r="H153" s="58"/>
    </row>
    <row r="154" spans="2:9" x14ac:dyDescent="0.25">
      <c r="B154" s="30" t="s">
        <v>94</v>
      </c>
      <c r="C154" s="30" t="s">
        <v>93</v>
      </c>
      <c r="D154" s="71">
        <v>2500</v>
      </c>
      <c r="E154" s="58" t="str">
        <f t="shared" si="13"/>
        <v>X</v>
      </c>
      <c r="F154" s="67"/>
      <c r="G154" s="58" t="str">
        <f t="shared" si="14"/>
        <v xml:space="preserve"> </v>
      </c>
      <c r="H154" s="58"/>
      <c r="I154" s="33"/>
    </row>
    <row r="155" spans="2:9" x14ac:dyDescent="0.25">
      <c r="B155" s="30" t="s">
        <v>901</v>
      </c>
      <c r="C155" s="30" t="s">
        <v>93</v>
      </c>
      <c r="D155" s="71">
        <v>2500</v>
      </c>
      <c r="E155" s="58" t="str">
        <f t="shared" si="13"/>
        <v>X</v>
      </c>
      <c r="F155" s="58"/>
      <c r="G155" s="58" t="str">
        <f t="shared" si="14"/>
        <v xml:space="preserve"> </v>
      </c>
      <c r="H155" s="58"/>
      <c r="I155" s="33"/>
    </row>
    <row r="156" spans="2:9" x14ac:dyDescent="0.25">
      <c r="B156" s="30" t="s">
        <v>108</v>
      </c>
      <c r="C156" s="30" t="s">
        <v>107</v>
      </c>
      <c r="D156" s="71">
        <v>2500</v>
      </c>
      <c r="E156" s="58" t="str">
        <f t="shared" si="13"/>
        <v>X</v>
      </c>
      <c r="F156" s="58"/>
      <c r="G156" s="58" t="str">
        <f t="shared" si="14"/>
        <v xml:space="preserve"> </v>
      </c>
      <c r="H156" s="58"/>
      <c r="I156" s="33"/>
    </row>
    <row r="157" spans="2:9" x14ac:dyDescent="0.25">
      <c r="B157" s="30" t="s">
        <v>125</v>
      </c>
      <c r="C157" s="30" t="s">
        <v>124</v>
      </c>
      <c r="D157" s="71">
        <v>2500</v>
      </c>
      <c r="E157" s="58" t="str">
        <f t="shared" si="13"/>
        <v>X</v>
      </c>
      <c r="F157" s="58"/>
      <c r="G157" s="58" t="str">
        <f t="shared" si="14"/>
        <v xml:space="preserve"> </v>
      </c>
      <c r="H157" s="58"/>
      <c r="I157" s="33"/>
    </row>
    <row r="158" spans="2:9" x14ac:dyDescent="0.25">
      <c r="B158" s="30" t="s">
        <v>917</v>
      </c>
      <c r="C158" s="30" t="s">
        <v>124</v>
      </c>
      <c r="D158" s="71">
        <v>2500</v>
      </c>
      <c r="E158" s="58" t="str">
        <f t="shared" si="13"/>
        <v>X</v>
      </c>
      <c r="F158" s="58"/>
      <c r="G158" s="58" t="str">
        <f t="shared" si="14"/>
        <v xml:space="preserve"> </v>
      </c>
      <c r="H158" s="58"/>
      <c r="I158" s="33"/>
    </row>
    <row r="159" spans="2:9" ht="30" x14ac:dyDescent="0.25">
      <c r="B159" s="30" t="s">
        <v>866</v>
      </c>
      <c r="C159" s="30" t="s">
        <v>865</v>
      </c>
      <c r="D159" s="71">
        <v>2500</v>
      </c>
      <c r="E159" s="58" t="str">
        <f t="shared" si="13"/>
        <v>X</v>
      </c>
      <c r="F159" s="58"/>
      <c r="G159" s="58" t="str">
        <f t="shared" si="14"/>
        <v xml:space="preserve"> </v>
      </c>
      <c r="H159" s="58"/>
      <c r="I159" s="33"/>
    </row>
    <row r="160" spans="2:9" x14ac:dyDescent="0.25">
      <c r="B160" s="30" t="s">
        <v>669</v>
      </c>
      <c r="C160" s="30" t="s">
        <v>668</v>
      </c>
      <c r="D160" s="71">
        <v>2500</v>
      </c>
      <c r="E160" s="58" t="str">
        <f t="shared" si="13"/>
        <v>X</v>
      </c>
      <c r="F160" s="58"/>
      <c r="G160" s="58" t="str">
        <f t="shared" si="14"/>
        <v xml:space="preserve"> </v>
      </c>
      <c r="H160" s="58"/>
      <c r="I160" s="33"/>
    </row>
    <row r="161" spans="2:9" x14ac:dyDescent="0.25">
      <c r="B161" s="30" t="s">
        <v>420</v>
      </c>
      <c r="C161" s="30" t="s">
        <v>419</v>
      </c>
      <c r="D161" s="71">
        <v>2500</v>
      </c>
      <c r="E161" s="58" t="str">
        <f t="shared" si="13"/>
        <v>X</v>
      </c>
      <c r="F161" s="58"/>
      <c r="G161" s="58" t="str">
        <f t="shared" si="14"/>
        <v xml:space="preserve"> </v>
      </c>
      <c r="H161" s="58"/>
      <c r="I161" s="33"/>
    </row>
    <row r="162" spans="2:9" x14ac:dyDescent="0.25">
      <c r="B162" s="40" t="s">
        <v>942</v>
      </c>
      <c r="C162" s="40"/>
      <c r="D162" s="72">
        <f>SUM(D2:D161)</f>
        <v>14751986</v>
      </c>
      <c r="E162"/>
      <c r="F162"/>
      <c r="G162"/>
      <c r="H162"/>
    </row>
  </sheetData>
  <autoFilter ref="A1:I161"/>
  <sortState ref="B2:H163">
    <sortCondition ref="C2:C163"/>
    <sortCondition ref="B2:B163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zoomScaleNormal="100" workbookViewId="0">
      <pane ySplit="1" topLeftCell="A2" activePane="bottomLeft" state="frozen"/>
      <selection activeCell="J22" sqref="J22"/>
      <selection pane="bottomLeft" activeCell="B37" sqref="B37"/>
    </sheetView>
  </sheetViews>
  <sheetFormatPr defaultRowHeight="15" x14ac:dyDescent="0.25"/>
  <cols>
    <col min="2" max="2" width="76.28515625" style="34" customWidth="1"/>
    <col min="3" max="3" width="53.7109375" style="34" customWidth="1"/>
    <col min="4" max="4" width="22.5703125" style="34" customWidth="1"/>
    <col min="5" max="5" width="16" style="60" bestFit="1" customWidth="1"/>
    <col min="6" max="6" width="18.42578125" style="60" bestFit="1" customWidth="1"/>
    <col min="7" max="7" width="15.5703125" style="60" bestFit="1" customWidth="1"/>
    <col min="8" max="8" width="6.85546875" style="60" bestFit="1" customWidth="1"/>
  </cols>
  <sheetData>
    <row r="1" spans="1:13" ht="30" x14ac:dyDescent="0.25">
      <c r="A1" s="88" t="s">
        <v>0</v>
      </c>
      <c r="B1" s="39" t="s">
        <v>1</v>
      </c>
      <c r="C1" s="39" t="s">
        <v>2</v>
      </c>
      <c r="D1" s="39" t="s">
        <v>3</v>
      </c>
      <c r="E1" s="56" t="s">
        <v>4</v>
      </c>
      <c r="F1" s="56" t="s">
        <v>5</v>
      </c>
      <c r="G1" s="56" t="s">
        <v>6</v>
      </c>
      <c r="H1" s="56" t="s">
        <v>7</v>
      </c>
      <c r="I1" s="50"/>
      <c r="J1" s="38"/>
      <c r="K1" s="38"/>
      <c r="L1" s="38"/>
      <c r="M1" s="38"/>
    </row>
    <row r="2" spans="1:13" ht="30" x14ac:dyDescent="0.25">
      <c r="A2" s="38"/>
      <c r="B2" s="30" t="s">
        <v>407</v>
      </c>
      <c r="C2" s="30" t="s">
        <v>10</v>
      </c>
      <c r="D2" s="31">
        <v>2404978</v>
      </c>
      <c r="E2" s="58" t="str">
        <f t="shared" ref="E2:E29" si="0">IF(D2&lt;10000.01,"X","")</f>
        <v/>
      </c>
      <c r="F2" s="58" t="str">
        <f>IF(D2&lt;50000.01,"X","")</f>
        <v/>
      </c>
      <c r="G2" s="58" t="str">
        <f>IF(D2&gt;50000,"X"," ")</f>
        <v>X</v>
      </c>
      <c r="H2" s="58"/>
      <c r="I2" s="50"/>
      <c r="J2" s="38"/>
      <c r="K2" s="38"/>
      <c r="L2" s="38"/>
      <c r="M2" s="38"/>
    </row>
    <row r="3" spans="1:13" x14ac:dyDescent="0.25">
      <c r="A3" s="38"/>
      <c r="B3" s="30" t="s">
        <v>348</v>
      </c>
      <c r="C3" s="30" t="s">
        <v>196</v>
      </c>
      <c r="D3" s="31">
        <v>47530</v>
      </c>
      <c r="E3" s="58" t="str">
        <f t="shared" si="0"/>
        <v/>
      </c>
      <c r="F3" s="58"/>
      <c r="G3" s="58" t="s">
        <v>953</v>
      </c>
      <c r="H3" s="58"/>
      <c r="I3" s="50"/>
      <c r="J3" s="38"/>
      <c r="K3" s="38"/>
      <c r="L3" s="38"/>
      <c r="M3" s="38"/>
    </row>
    <row r="4" spans="1:13" x14ac:dyDescent="0.25">
      <c r="A4" s="38"/>
      <c r="B4" s="30" t="s">
        <v>356</v>
      </c>
      <c r="C4" s="30" t="s">
        <v>196</v>
      </c>
      <c r="D4" s="31">
        <v>1757958</v>
      </c>
      <c r="E4" s="58" t="str">
        <f t="shared" si="0"/>
        <v/>
      </c>
      <c r="F4" s="58" t="str">
        <f t="shared" ref="F4:F23" si="1">IF(D4&lt;50000.01,"X","")</f>
        <v/>
      </c>
      <c r="G4" s="58" t="str">
        <f t="shared" ref="G4:G29" si="2">IF(D4&gt;50000,"X"," ")</f>
        <v>X</v>
      </c>
      <c r="H4" s="58"/>
      <c r="I4" s="50"/>
      <c r="J4" s="38"/>
      <c r="K4" s="38"/>
      <c r="L4" s="38"/>
      <c r="M4" s="38"/>
    </row>
    <row r="5" spans="1:13" x14ac:dyDescent="0.25">
      <c r="A5" s="38"/>
      <c r="B5" s="30" t="s">
        <v>414</v>
      </c>
      <c r="C5" s="30" t="s">
        <v>9</v>
      </c>
      <c r="D5" s="31">
        <v>202666</v>
      </c>
      <c r="E5" s="58" t="str">
        <f t="shared" si="0"/>
        <v/>
      </c>
      <c r="F5" s="58" t="str">
        <f t="shared" si="1"/>
        <v/>
      </c>
      <c r="G5" s="58" t="str">
        <f t="shared" si="2"/>
        <v>X</v>
      </c>
      <c r="H5" s="58"/>
      <c r="I5" s="50"/>
      <c r="J5" s="38"/>
      <c r="K5" s="38"/>
      <c r="L5" s="38"/>
      <c r="M5" s="38"/>
    </row>
    <row r="6" spans="1:13" ht="30" x14ac:dyDescent="0.25">
      <c r="A6" s="38"/>
      <c r="B6" s="30" t="s">
        <v>366</v>
      </c>
      <c r="C6" s="30" t="s">
        <v>365</v>
      </c>
      <c r="D6" s="31">
        <v>704722</v>
      </c>
      <c r="E6" s="58" t="str">
        <f t="shared" si="0"/>
        <v/>
      </c>
      <c r="F6" s="58" t="str">
        <f t="shared" si="1"/>
        <v/>
      </c>
      <c r="G6" s="58" t="str">
        <f t="shared" si="2"/>
        <v>X</v>
      </c>
      <c r="H6" s="58"/>
      <c r="I6" s="50"/>
      <c r="J6" s="38"/>
      <c r="K6" s="38"/>
      <c r="L6" s="38"/>
      <c r="M6" s="38"/>
    </row>
    <row r="7" spans="1:13" ht="30" x14ac:dyDescent="0.25">
      <c r="A7" s="38"/>
      <c r="B7" s="30" t="s">
        <v>412</v>
      </c>
      <c r="C7" s="30" t="s">
        <v>230</v>
      </c>
      <c r="D7" s="31">
        <v>321006</v>
      </c>
      <c r="E7" s="58" t="str">
        <f t="shared" si="0"/>
        <v/>
      </c>
      <c r="F7" s="58" t="str">
        <f t="shared" si="1"/>
        <v/>
      </c>
      <c r="G7" s="58" t="str">
        <f t="shared" si="2"/>
        <v>X</v>
      </c>
      <c r="H7" s="58"/>
      <c r="I7" s="50"/>
      <c r="J7" s="38"/>
      <c r="K7" s="38"/>
      <c r="L7" s="38"/>
      <c r="M7" s="38"/>
    </row>
    <row r="8" spans="1:13" x14ac:dyDescent="0.25">
      <c r="A8" s="38"/>
      <c r="B8" s="30" t="s">
        <v>68</v>
      </c>
      <c r="C8" s="30" t="s">
        <v>67</v>
      </c>
      <c r="D8" s="31">
        <v>323095</v>
      </c>
      <c r="E8" s="58" t="str">
        <f t="shared" si="0"/>
        <v/>
      </c>
      <c r="F8" s="58" t="str">
        <f t="shared" si="1"/>
        <v/>
      </c>
      <c r="G8" s="58" t="str">
        <f t="shared" si="2"/>
        <v>X</v>
      </c>
      <c r="H8" s="58"/>
      <c r="I8" s="50"/>
      <c r="J8" s="38"/>
      <c r="K8" s="38"/>
      <c r="L8" s="38"/>
      <c r="M8" s="38"/>
    </row>
    <row r="9" spans="1:13" x14ac:dyDescent="0.25">
      <c r="A9" s="38"/>
      <c r="B9" s="30" t="s">
        <v>895</v>
      </c>
      <c r="C9" s="30" t="s">
        <v>67</v>
      </c>
      <c r="D9" s="31">
        <v>326003</v>
      </c>
      <c r="E9" s="58" t="str">
        <f t="shared" si="0"/>
        <v/>
      </c>
      <c r="F9" s="58" t="str">
        <f t="shared" si="1"/>
        <v/>
      </c>
      <c r="G9" s="58" t="str">
        <f t="shared" si="2"/>
        <v>X</v>
      </c>
      <c r="H9" s="58"/>
      <c r="I9" s="50"/>
      <c r="J9" s="38"/>
      <c r="K9" s="38"/>
      <c r="L9" s="38"/>
      <c r="M9" s="38"/>
    </row>
    <row r="10" spans="1:13" x14ac:dyDescent="0.25">
      <c r="A10" s="38"/>
      <c r="B10" s="30" t="s">
        <v>453</v>
      </c>
      <c r="C10" s="30" t="s">
        <v>452</v>
      </c>
      <c r="D10" s="31">
        <v>286039</v>
      </c>
      <c r="E10" s="58" t="str">
        <f t="shared" si="0"/>
        <v/>
      </c>
      <c r="F10" s="58" t="str">
        <f t="shared" si="1"/>
        <v/>
      </c>
      <c r="G10" s="58" t="str">
        <f t="shared" si="2"/>
        <v>X</v>
      </c>
      <c r="H10" s="58"/>
      <c r="I10" s="50"/>
      <c r="J10" s="38"/>
      <c r="K10" s="38"/>
      <c r="L10" s="38"/>
      <c r="M10" s="38"/>
    </row>
    <row r="11" spans="1:13" x14ac:dyDescent="0.25">
      <c r="A11" s="38"/>
      <c r="B11" s="30" t="s">
        <v>76</v>
      </c>
      <c r="C11" s="30" t="s">
        <v>75</v>
      </c>
      <c r="D11" s="31">
        <v>127801</v>
      </c>
      <c r="E11" s="58" t="str">
        <f t="shared" si="0"/>
        <v/>
      </c>
      <c r="F11" s="58" t="str">
        <f t="shared" si="1"/>
        <v/>
      </c>
      <c r="G11" s="58" t="str">
        <f t="shared" si="2"/>
        <v>X</v>
      </c>
      <c r="H11" s="58"/>
      <c r="I11" s="50"/>
      <c r="J11" s="38"/>
      <c r="K11" s="38"/>
      <c r="L11" s="38"/>
      <c r="M11" s="38"/>
    </row>
    <row r="12" spans="1:13" x14ac:dyDescent="0.25">
      <c r="A12" s="38"/>
      <c r="B12" s="30" t="s">
        <v>839</v>
      </c>
      <c r="C12" s="30" t="s">
        <v>75</v>
      </c>
      <c r="D12" s="31">
        <v>60000</v>
      </c>
      <c r="E12" s="58" t="str">
        <f t="shared" si="0"/>
        <v/>
      </c>
      <c r="F12" s="58" t="str">
        <f t="shared" si="1"/>
        <v/>
      </c>
      <c r="G12" s="58" t="str">
        <f t="shared" si="2"/>
        <v>X</v>
      </c>
      <c r="H12" s="58"/>
      <c r="I12" s="50"/>
      <c r="J12" s="38"/>
      <c r="K12" s="38"/>
      <c r="L12" s="38"/>
      <c r="M12" s="38"/>
    </row>
    <row r="13" spans="1:13" x14ac:dyDescent="0.25">
      <c r="A13" s="38"/>
      <c r="B13" s="30" t="s">
        <v>47</v>
      </c>
      <c r="C13" s="30" t="s">
        <v>46</v>
      </c>
      <c r="D13" s="31">
        <v>224408</v>
      </c>
      <c r="E13" s="58" t="str">
        <f t="shared" si="0"/>
        <v/>
      </c>
      <c r="F13" s="58" t="str">
        <f t="shared" si="1"/>
        <v/>
      </c>
      <c r="G13" s="58" t="str">
        <f t="shared" si="2"/>
        <v>X</v>
      </c>
      <c r="H13" s="58"/>
      <c r="I13" s="50"/>
      <c r="J13" s="38"/>
      <c r="K13" s="38"/>
      <c r="L13" s="38"/>
      <c r="M13" s="38"/>
    </row>
    <row r="14" spans="1:13" x14ac:dyDescent="0.25">
      <c r="A14" s="38"/>
      <c r="B14" s="30" t="s">
        <v>899</v>
      </c>
      <c r="C14" s="30" t="s">
        <v>46</v>
      </c>
      <c r="D14" s="31">
        <v>226428</v>
      </c>
      <c r="E14" s="58" t="str">
        <f t="shared" si="0"/>
        <v/>
      </c>
      <c r="F14" s="58" t="str">
        <f t="shared" si="1"/>
        <v/>
      </c>
      <c r="G14" s="58" t="str">
        <f t="shared" si="2"/>
        <v>X</v>
      </c>
      <c r="H14" s="58"/>
      <c r="I14" s="50"/>
      <c r="J14" s="38"/>
      <c r="K14" s="38"/>
      <c r="L14" s="38"/>
      <c r="M14" s="38"/>
    </row>
    <row r="15" spans="1:13" x14ac:dyDescent="0.25">
      <c r="A15" s="38"/>
      <c r="B15" s="30" t="s">
        <v>73</v>
      </c>
      <c r="C15" s="30" t="s">
        <v>21</v>
      </c>
      <c r="D15" s="31">
        <v>617261</v>
      </c>
      <c r="E15" s="58" t="str">
        <f t="shared" si="0"/>
        <v/>
      </c>
      <c r="F15" s="58" t="str">
        <f t="shared" si="1"/>
        <v/>
      </c>
      <c r="G15" s="58" t="str">
        <f t="shared" si="2"/>
        <v>X</v>
      </c>
      <c r="H15" s="58"/>
      <c r="I15" s="50"/>
      <c r="J15" s="38"/>
      <c r="K15" s="38"/>
      <c r="L15" s="38"/>
      <c r="M15" s="38"/>
    </row>
    <row r="16" spans="1:13" x14ac:dyDescent="0.25">
      <c r="A16" s="38"/>
      <c r="B16" s="30" t="s">
        <v>893</v>
      </c>
      <c r="C16" s="30" t="s">
        <v>21</v>
      </c>
      <c r="D16" s="31">
        <v>622816</v>
      </c>
      <c r="E16" s="58" t="str">
        <f t="shared" si="0"/>
        <v/>
      </c>
      <c r="F16" s="58" t="str">
        <f t="shared" si="1"/>
        <v/>
      </c>
      <c r="G16" s="58" t="str">
        <f t="shared" si="2"/>
        <v>X</v>
      </c>
      <c r="H16" s="58"/>
      <c r="I16" s="50"/>
      <c r="J16" s="38"/>
      <c r="K16" s="38"/>
      <c r="L16" s="38"/>
      <c r="M16" s="38"/>
    </row>
    <row r="17" spans="1:13" x14ac:dyDescent="0.25">
      <c r="A17" s="38"/>
      <c r="B17" s="30" t="s">
        <v>136</v>
      </c>
      <c r="C17" s="30" t="s">
        <v>11</v>
      </c>
      <c r="D17" s="31">
        <v>853964</v>
      </c>
      <c r="E17" s="58" t="str">
        <f t="shared" si="0"/>
        <v/>
      </c>
      <c r="F17" s="58" t="str">
        <f t="shared" si="1"/>
        <v/>
      </c>
      <c r="G17" s="58" t="str">
        <f t="shared" si="2"/>
        <v>X</v>
      </c>
      <c r="H17" s="58"/>
      <c r="I17" s="50"/>
      <c r="J17" s="38"/>
      <c r="K17" s="38"/>
      <c r="L17" s="38"/>
      <c r="M17" s="38"/>
    </row>
    <row r="18" spans="1:13" x14ac:dyDescent="0.25">
      <c r="A18" s="38"/>
      <c r="B18" s="30" t="s">
        <v>50</v>
      </c>
      <c r="C18" s="30" t="s">
        <v>49</v>
      </c>
      <c r="D18" s="31">
        <v>166110</v>
      </c>
      <c r="E18" s="58" t="str">
        <f t="shared" si="0"/>
        <v/>
      </c>
      <c r="F18" s="58" t="str">
        <f t="shared" si="1"/>
        <v/>
      </c>
      <c r="G18" s="58" t="str">
        <f t="shared" si="2"/>
        <v>X</v>
      </c>
      <c r="H18" s="58"/>
      <c r="I18" s="50"/>
      <c r="J18" s="38"/>
      <c r="K18" s="38"/>
      <c r="L18" s="38"/>
      <c r="M18" s="38"/>
    </row>
    <row r="19" spans="1:13" x14ac:dyDescent="0.25">
      <c r="A19" s="38"/>
      <c r="B19" s="30" t="s">
        <v>897</v>
      </c>
      <c r="C19" s="30" t="s">
        <v>49</v>
      </c>
      <c r="D19" s="31">
        <v>167605</v>
      </c>
      <c r="E19" s="58" t="str">
        <f t="shared" si="0"/>
        <v/>
      </c>
      <c r="F19" s="58" t="str">
        <f t="shared" si="1"/>
        <v/>
      </c>
      <c r="G19" s="58" t="str">
        <f t="shared" si="2"/>
        <v>X</v>
      </c>
      <c r="H19" s="58"/>
      <c r="I19" s="50"/>
      <c r="J19" s="38"/>
      <c r="K19" s="38"/>
      <c r="L19" s="38"/>
      <c r="M19" s="38"/>
    </row>
    <row r="20" spans="1:13" x14ac:dyDescent="0.25">
      <c r="A20" s="38"/>
      <c r="B20" s="30" t="s">
        <v>88</v>
      </c>
      <c r="C20" s="30" t="s">
        <v>87</v>
      </c>
      <c r="D20" s="31">
        <v>316149</v>
      </c>
      <c r="E20" s="58" t="str">
        <f t="shared" si="0"/>
        <v/>
      </c>
      <c r="F20" s="58" t="str">
        <f t="shared" si="1"/>
        <v/>
      </c>
      <c r="G20" s="58" t="str">
        <f t="shared" si="2"/>
        <v>X</v>
      </c>
      <c r="H20" s="58"/>
      <c r="I20" s="50"/>
      <c r="J20" s="38"/>
      <c r="K20" s="38"/>
      <c r="L20" s="38"/>
      <c r="M20" s="38"/>
    </row>
    <row r="21" spans="1:13" x14ac:dyDescent="0.25">
      <c r="A21" s="38"/>
      <c r="B21" s="30" t="s">
        <v>877</v>
      </c>
      <c r="C21" s="30" t="s">
        <v>87</v>
      </c>
      <c r="D21" s="31">
        <v>318994</v>
      </c>
      <c r="E21" s="58" t="str">
        <f t="shared" si="0"/>
        <v/>
      </c>
      <c r="F21" s="58" t="str">
        <f t="shared" si="1"/>
        <v/>
      </c>
      <c r="G21" s="58" t="str">
        <f t="shared" si="2"/>
        <v>X</v>
      </c>
      <c r="H21" s="58"/>
      <c r="I21" s="50"/>
      <c r="J21" s="38"/>
      <c r="K21" s="38"/>
      <c r="L21" s="38"/>
      <c r="M21" s="38"/>
    </row>
    <row r="22" spans="1:13" x14ac:dyDescent="0.25">
      <c r="A22" s="38"/>
      <c r="B22" s="30" t="s">
        <v>525</v>
      </c>
      <c r="C22" s="30" t="s">
        <v>524</v>
      </c>
      <c r="D22" s="31">
        <v>577803</v>
      </c>
      <c r="E22" s="58" t="str">
        <f t="shared" si="0"/>
        <v/>
      </c>
      <c r="F22" s="58" t="str">
        <f t="shared" si="1"/>
        <v/>
      </c>
      <c r="G22" s="58" t="str">
        <f t="shared" si="2"/>
        <v>X</v>
      </c>
      <c r="H22" s="58"/>
      <c r="I22" s="50"/>
      <c r="J22" s="38"/>
      <c r="K22" s="38"/>
      <c r="L22" s="38"/>
      <c r="M22" s="38"/>
    </row>
    <row r="23" spans="1:13" x14ac:dyDescent="0.25">
      <c r="A23" s="38"/>
      <c r="B23" s="30" t="s">
        <v>368</v>
      </c>
      <c r="C23" s="30" t="s">
        <v>186</v>
      </c>
      <c r="D23" s="31">
        <v>679898</v>
      </c>
      <c r="E23" s="58" t="str">
        <f t="shared" si="0"/>
        <v/>
      </c>
      <c r="F23" s="58" t="str">
        <f t="shared" si="1"/>
        <v/>
      </c>
      <c r="G23" s="58" t="str">
        <f t="shared" si="2"/>
        <v>X</v>
      </c>
      <c r="H23" s="58"/>
      <c r="I23" s="50"/>
      <c r="J23" s="38"/>
      <c r="K23" s="38"/>
      <c r="L23" s="38"/>
      <c r="M23" s="38"/>
    </row>
    <row r="24" spans="1:13" x14ac:dyDescent="0.25">
      <c r="A24" s="38"/>
      <c r="B24" s="30" t="s">
        <v>187</v>
      </c>
      <c r="C24" s="30" t="s">
        <v>186</v>
      </c>
      <c r="D24" s="31">
        <v>50000</v>
      </c>
      <c r="E24" s="58" t="str">
        <f t="shared" si="0"/>
        <v/>
      </c>
      <c r="F24" s="58"/>
      <c r="G24" s="58" t="str">
        <f t="shared" si="2"/>
        <v xml:space="preserve"> </v>
      </c>
      <c r="H24" s="58"/>
      <c r="I24" s="50"/>
      <c r="J24" s="38"/>
      <c r="K24" s="38"/>
      <c r="L24" s="38"/>
      <c r="M24" s="38"/>
    </row>
    <row r="25" spans="1:13" ht="30" x14ac:dyDescent="0.25">
      <c r="A25" s="38"/>
      <c r="B25" s="30" t="s">
        <v>44</v>
      </c>
      <c r="C25" s="30" t="s">
        <v>43</v>
      </c>
      <c r="D25" s="31">
        <v>7264301</v>
      </c>
      <c r="E25" s="58" t="str">
        <f t="shared" si="0"/>
        <v/>
      </c>
      <c r="F25" s="58" t="str">
        <f>IF(D25&lt;50000.01,"X","")</f>
        <v/>
      </c>
      <c r="G25" s="58" t="str">
        <f t="shared" si="2"/>
        <v>X</v>
      </c>
      <c r="H25" s="58"/>
      <c r="I25" s="50"/>
      <c r="J25" s="38"/>
      <c r="K25" s="38"/>
      <c r="L25" s="38"/>
      <c r="M25" s="38"/>
    </row>
    <row r="26" spans="1:13" x14ac:dyDescent="0.25">
      <c r="A26" s="38"/>
      <c r="B26" s="30" t="s">
        <v>537</v>
      </c>
      <c r="C26" s="30" t="s">
        <v>536</v>
      </c>
      <c r="D26" s="31">
        <v>61073</v>
      </c>
      <c r="E26" s="58" t="str">
        <f t="shared" si="0"/>
        <v/>
      </c>
      <c r="F26" s="58" t="str">
        <f>IF(D26&lt;50000.01,"X","")</f>
        <v/>
      </c>
      <c r="G26" s="58" t="str">
        <f t="shared" si="2"/>
        <v>X</v>
      </c>
      <c r="H26" s="58"/>
      <c r="I26" s="50"/>
      <c r="J26" s="38"/>
      <c r="K26" s="38"/>
      <c r="L26" s="38"/>
      <c r="M26" s="38"/>
    </row>
    <row r="27" spans="1:13" x14ac:dyDescent="0.25">
      <c r="A27" s="38"/>
      <c r="B27" s="30" t="s">
        <v>768</v>
      </c>
      <c r="C27" s="30" t="s">
        <v>767</v>
      </c>
      <c r="D27" s="31">
        <v>354439</v>
      </c>
      <c r="E27" s="58" t="str">
        <f t="shared" si="0"/>
        <v/>
      </c>
      <c r="F27" s="58" t="str">
        <f>IF(D27&lt;50000.01,"X","")</f>
        <v/>
      </c>
      <c r="G27" s="58" t="str">
        <f t="shared" si="2"/>
        <v>X</v>
      </c>
      <c r="H27" s="58"/>
      <c r="I27" s="50"/>
      <c r="J27" s="38"/>
      <c r="K27" s="38"/>
      <c r="L27" s="38"/>
      <c r="M27" s="38"/>
    </row>
    <row r="28" spans="1:13" ht="30" x14ac:dyDescent="0.25">
      <c r="A28" s="38"/>
      <c r="B28" s="30" t="s">
        <v>102</v>
      </c>
      <c r="C28" s="30" t="s">
        <v>8</v>
      </c>
      <c r="D28" s="31">
        <v>2357241</v>
      </c>
      <c r="E28" s="58" t="str">
        <f t="shared" si="0"/>
        <v/>
      </c>
      <c r="F28" s="58" t="str">
        <f>IF(D28&lt;50000.01,"X","")</f>
        <v/>
      </c>
      <c r="G28" s="58" t="str">
        <f t="shared" si="2"/>
        <v>X</v>
      </c>
      <c r="H28" s="58"/>
      <c r="I28" s="50"/>
      <c r="J28" s="38"/>
      <c r="K28" s="38"/>
      <c r="L28" s="38"/>
      <c r="M28" s="38"/>
    </row>
    <row r="29" spans="1:13" x14ac:dyDescent="0.25">
      <c r="A29" s="38"/>
      <c r="B29" s="30" t="s">
        <v>330</v>
      </c>
      <c r="C29" s="30" t="s">
        <v>8</v>
      </c>
      <c r="D29" s="31">
        <v>81405</v>
      </c>
      <c r="E29" s="58" t="str">
        <f t="shared" si="0"/>
        <v/>
      </c>
      <c r="F29" s="58" t="str">
        <f>IF(D29&lt;50000.01,"X","")</f>
        <v/>
      </c>
      <c r="G29" s="58" t="str">
        <f t="shared" si="2"/>
        <v>X</v>
      </c>
      <c r="H29" s="58"/>
      <c r="I29" s="50"/>
      <c r="J29" s="38"/>
      <c r="K29" s="38"/>
      <c r="L29" s="38"/>
      <c r="M29" s="38"/>
    </row>
    <row r="30" spans="1:13" x14ac:dyDescent="0.25">
      <c r="A30" s="38"/>
      <c r="B30" s="40" t="s">
        <v>942</v>
      </c>
      <c r="C30" s="40"/>
      <c r="D30" s="43">
        <f>SUM(D2:D29)</f>
        <v>21501693</v>
      </c>
      <c r="E30" s="61"/>
      <c r="F30" s="59"/>
      <c r="G30" s="59"/>
      <c r="H30" s="59"/>
      <c r="I30" s="50"/>
      <c r="J30" s="38"/>
      <c r="K30" s="38"/>
      <c r="L30" s="38"/>
      <c r="M30" s="38"/>
    </row>
    <row r="31" spans="1:13" x14ac:dyDescent="0.25">
      <c r="A31" s="38"/>
      <c r="B31" s="54"/>
      <c r="C31" s="54"/>
      <c r="D31" s="54"/>
      <c r="E31" s="69"/>
      <c r="F31" s="69"/>
      <c r="G31" s="69"/>
      <c r="H31" s="69"/>
      <c r="I31" s="38"/>
      <c r="J31" s="38"/>
      <c r="K31" s="38"/>
      <c r="L31" s="38"/>
      <c r="M31" s="38"/>
    </row>
    <row r="32" spans="1:13" x14ac:dyDescent="0.25">
      <c r="A32" s="38"/>
      <c r="B32" s="54"/>
      <c r="C32" s="54"/>
      <c r="D32" s="54"/>
      <c r="E32" s="69"/>
      <c r="F32" s="69"/>
      <c r="G32" s="69"/>
      <c r="H32" s="69"/>
      <c r="I32" s="38"/>
      <c r="J32" s="38"/>
      <c r="K32" s="38"/>
      <c r="L32" s="38"/>
      <c r="M32" s="38"/>
    </row>
    <row r="33" spans="1:13" x14ac:dyDescent="0.25">
      <c r="A33" s="38"/>
      <c r="B33" s="54"/>
      <c r="C33" s="54"/>
      <c r="D33" s="54"/>
      <c r="E33" s="69"/>
      <c r="F33" s="69"/>
      <c r="G33" s="69"/>
      <c r="H33" s="69"/>
      <c r="I33" s="38"/>
      <c r="J33" s="38"/>
      <c r="K33" s="38"/>
      <c r="L33" s="38"/>
      <c r="M33" s="38"/>
    </row>
    <row r="34" spans="1:13" x14ac:dyDescent="0.25">
      <c r="A34" s="38"/>
      <c r="B34" s="54"/>
      <c r="C34" s="54"/>
      <c r="D34" s="54"/>
      <c r="E34" s="69"/>
      <c r="F34" s="69"/>
      <c r="G34" s="69"/>
      <c r="H34" s="69"/>
      <c r="I34" s="38"/>
      <c r="J34" s="38"/>
      <c r="K34" s="38"/>
      <c r="L34" s="38"/>
      <c r="M34" s="38"/>
    </row>
    <row r="35" spans="1:13" x14ac:dyDescent="0.25">
      <c r="A35" s="38"/>
      <c r="B35" s="54"/>
      <c r="C35" s="54"/>
      <c r="D35" s="54"/>
      <c r="E35" s="69"/>
      <c r="F35" s="69"/>
      <c r="G35" s="69"/>
      <c r="H35" s="69"/>
      <c r="I35" s="38"/>
      <c r="J35" s="38"/>
      <c r="K35" s="38"/>
      <c r="L35" s="38"/>
      <c r="M35" s="38"/>
    </row>
    <row r="36" spans="1:13" x14ac:dyDescent="0.25">
      <c r="A36" s="38"/>
      <c r="B36" s="54"/>
      <c r="C36" s="54"/>
      <c r="D36" s="54"/>
      <c r="E36" s="69"/>
      <c r="F36" s="69"/>
      <c r="G36" s="69"/>
      <c r="H36" s="69"/>
      <c r="I36" s="38"/>
      <c r="J36" s="38"/>
      <c r="K36" s="38"/>
      <c r="L36" s="38"/>
      <c r="M36" s="38"/>
    </row>
    <row r="37" spans="1:13" x14ac:dyDescent="0.25">
      <c r="A37" s="38"/>
      <c r="B37" s="54"/>
      <c r="C37" s="54"/>
      <c r="D37" s="54"/>
      <c r="E37" s="69"/>
      <c r="F37" s="69"/>
      <c r="G37" s="69"/>
      <c r="H37" s="69"/>
      <c r="I37" s="38"/>
      <c r="J37" s="38"/>
      <c r="K37" s="38"/>
      <c r="L37" s="38"/>
      <c r="M37" s="38"/>
    </row>
    <row r="38" spans="1:13" x14ac:dyDescent="0.25">
      <c r="A38" s="38"/>
      <c r="B38" s="54"/>
      <c r="C38" s="54"/>
      <c r="D38" s="54"/>
      <c r="E38" s="69"/>
      <c r="F38" s="69"/>
      <c r="G38" s="69"/>
      <c r="H38" s="69"/>
      <c r="I38" s="38"/>
      <c r="J38" s="38"/>
      <c r="K38" s="38"/>
      <c r="L38" s="38"/>
      <c r="M38" s="38"/>
    </row>
    <row r="39" spans="1:13" x14ac:dyDescent="0.25">
      <c r="A39" s="38"/>
      <c r="B39" s="54"/>
      <c r="C39" s="54"/>
      <c r="D39" s="54"/>
      <c r="E39" s="69"/>
      <c r="F39" s="69"/>
      <c r="G39" s="69"/>
      <c r="H39" s="69"/>
      <c r="I39" s="38"/>
      <c r="J39" s="38"/>
      <c r="K39" s="38"/>
      <c r="L39" s="38"/>
      <c r="M39" s="38"/>
    </row>
    <row r="40" spans="1:13" x14ac:dyDescent="0.25">
      <c r="A40" s="38"/>
      <c r="B40" s="54"/>
      <c r="C40" s="54"/>
      <c r="D40" s="54"/>
      <c r="E40" s="69"/>
      <c r="F40" s="69"/>
      <c r="G40" s="69"/>
      <c r="H40" s="69"/>
      <c r="I40" s="38"/>
      <c r="J40" s="38"/>
      <c r="K40" s="38"/>
      <c r="L40" s="38"/>
      <c r="M40" s="38"/>
    </row>
    <row r="41" spans="1:13" x14ac:dyDescent="0.25">
      <c r="A41" s="38"/>
      <c r="B41" s="54"/>
      <c r="C41" s="54"/>
      <c r="D41" s="54"/>
      <c r="E41" s="69"/>
      <c r="F41" s="69"/>
      <c r="G41" s="69"/>
      <c r="H41" s="69"/>
      <c r="I41" s="38"/>
      <c r="J41" s="38"/>
      <c r="K41" s="38"/>
      <c r="L41" s="38"/>
      <c r="M41" s="38"/>
    </row>
    <row r="42" spans="1:13" x14ac:dyDescent="0.25">
      <c r="A42" s="38"/>
      <c r="B42" s="54"/>
      <c r="C42" s="54"/>
      <c r="D42" s="54"/>
      <c r="E42" s="69"/>
      <c r="F42" s="69"/>
      <c r="G42" s="69"/>
      <c r="H42" s="69"/>
      <c r="I42" s="38"/>
      <c r="J42" s="38"/>
      <c r="K42" s="38"/>
      <c r="L42" s="38"/>
      <c r="M42" s="38"/>
    </row>
    <row r="43" spans="1:13" x14ac:dyDescent="0.25">
      <c r="A43" s="38"/>
      <c r="B43" s="54"/>
      <c r="C43" s="54"/>
      <c r="D43" s="54"/>
      <c r="E43" s="69"/>
      <c r="F43" s="69"/>
      <c r="G43" s="69"/>
      <c r="H43" s="69"/>
      <c r="I43" s="38"/>
      <c r="J43" s="38"/>
      <c r="K43" s="38"/>
      <c r="L43" s="38"/>
      <c r="M43" s="38"/>
    </row>
    <row r="44" spans="1:13" x14ac:dyDescent="0.25">
      <c r="A44" s="38"/>
      <c r="B44" s="54"/>
      <c r="C44" s="54"/>
      <c r="D44" s="54"/>
      <c r="E44" s="69"/>
      <c r="F44" s="69"/>
      <c r="G44" s="69"/>
      <c r="H44" s="69"/>
      <c r="I44" s="38"/>
      <c r="J44" s="38"/>
      <c r="K44" s="38"/>
      <c r="L44" s="38"/>
      <c r="M44" s="38"/>
    </row>
    <row r="45" spans="1:13" x14ac:dyDescent="0.25">
      <c r="A45" s="38"/>
      <c r="B45" s="54"/>
      <c r="C45" s="54"/>
      <c r="D45" s="54"/>
      <c r="E45" s="69"/>
      <c r="F45" s="69"/>
      <c r="G45" s="69"/>
      <c r="H45" s="69"/>
      <c r="I45" s="38"/>
      <c r="J45" s="38"/>
      <c r="K45" s="38"/>
      <c r="L45" s="38"/>
      <c r="M45" s="38"/>
    </row>
    <row r="46" spans="1:13" x14ac:dyDescent="0.25">
      <c r="A46" s="38"/>
      <c r="B46" s="54"/>
      <c r="C46" s="54"/>
      <c r="D46" s="54"/>
      <c r="E46" s="69"/>
      <c r="F46" s="69"/>
      <c r="G46" s="69"/>
      <c r="H46" s="69"/>
      <c r="I46" s="38"/>
      <c r="J46" s="38"/>
      <c r="K46" s="38"/>
      <c r="L46" s="38"/>
      <c r="M46" s="38"/>
    </row>
    <row r="47" spans="1:13" x14ac:dyDescent="0.25">
      <c r="A47" s="38"/>
      <c r="B47" s="54"/>
      <c r="C47" s="54"/>
      <c r="D47" s="54"/>
      <c r="E47" s="69"/>
      <c r="F47" s="69"/>
      <c r="G47" s="69"/>
      <c r="H47" s="69"/>
      <c r="I47" s="38"/>
      <c r="J47" s="38"/>
      <c r="K47" s="38"/>
      <c r="L47" s="38"/>
      <c r="M47" s="38"/>
    </row>
    <row r="48" spans="1:13" x14ac:dyDescent="0.25">
      <c r="A48" s="38"/>
      <c r="B48" s="54"/>
      <c r="C48" s="54"/>
      <c r="D48" s="54"/>
      <c r="E48" s="69"/>
      <c r="F48" s="69"/>
      <c r="G48" s="69"/>
      <c r="H48" s="69"/>
      <c r="I48" s="38"/>
      <c r="J48" s="38"/>
      <c r="K48" s="38"/>
      <c r="L48" s="38"/>
      <c r="M48" s="38"/>
    </row>
    <row r="49" spans="1:13" x14ac:dyDescent="0.25">
      <c r="A49" s="38"/>
      <c r="B49" s="54"/>
      <c r="C49" s="54"/>
      <c r="D49" s="54"/>
      <c r="E49" s="69"/>
      <c r="F49" s="69"/>
      <c r="G49" s="69"/>
      <c r="H49" s="69"/>
      <c r="I49" s="38"/>
      <c r="J49" s="38"/>
      <c r="K49" s="38"/>
      <c r="L49" s="38"/>
      <c r="M49" s="38"/>
    </row>
    <row r="50" spans="1:13" x14ac:dyDescent="0.25">
      <c r="A50" s="38"/>
      <c r="B50" s="54"/>
      <c r="C50" s="54"/>
      <c r="D50" s="54"/>
      <c r="E50" s="69"/>
      <c r="F50" s="69"/>
      <c r="G50" s="69"/>
      <c r="H50" s="69"/>
      <c r="I50" s="38"/>
      <c r="J50" s="38"/>
      <c r="K50" s="38"/>
      <c r="L50" s="38"/>
      <c r="M50" s="38"/>
    </row>
    <row r="51" spans="1:13" x14ac:dyDescent="0.25">
      <c r="A51" s="38"/>
      <c r="B51" s="54"/>
      <c r="C51" s="54"/>
      <c r="D51" s="54"/>
      <c r="E51" s="69"/>
      <c r="F51" s="69"/>
      <c r="G51" s="69"/>
      <c r="H51" s="69"/>
      <c r="I51" s="38"/>
      <c r="J51" s="38"/>
      <c r="K51" s="38"/>
      <c r="L51" s="38"/>
      <c r="M51" s="38"/>
    </row>
    <row r="52" spans="1:13" x14ac:dyDescent="0.25">
      <c r="A52" s="38"/>
      <c r="B52" s="54"/>
      <c r="C52" s="54"/>
      <c r="D52" s="54"/>
      <c r="E52" s="69"/>
      <c r="F52" s="69"/>
      <c r="G52" s="69"/>
      <c r="H52" s="69"/>
      <c r="I52" s="38"/>
      <c r="J52" s="38"/>
      <c r="K52" s="38"/>
      <c r="L52" s="38"/>
      <c r="M52" s="38"/>
    </row>
    <row r="53" spans="1:13" x14ac:dyDescent="0.25">
      <c r="A53" s="38"/>
      <c r="B53" s="54"/>
      <c r="C53" s="54"/>
      <c r="D53" s="54"/>
      <c r="E53" s="69"/>
      <c r="F53" s="69"/>
      <c r="G53" s="69"/>
      <c r="H53" s="69"/>
      <c r="I53" s="38"/>
      <c r="J53" s="38"/>
      <c r="K53" s="38"/>
      <c r="L53" s="38"/>
      <c r="M53" s="38"/>
    </row>
    <row r="54" spans="1:13" x14ac:dyDescent="0.25">
      <c r="A54" s="38"/>
      <c r="B54" s="54"/>
      <c r="C54" s="54"/>
      <c r="D54" s="54"/>
      <c r="E54" s="69"/>
      <c r="F54" s="69"/>
      <c r="G54" s="69"/>
      <c r="H54" s="69"/>
      <c r="I54" s="38"/>
      <c r="J54" s="38"/>
      <c r="K54" s="38"/>
      <c r="L54" s="38"/>
      <c r="M54" s="38"/>
    </row>
    <row r="55" spans="1:13" x14ac:dyDescent="0.25">
      <c r="A55" s="38"/>
      <c r="B55" s="54"/>
      <c r="C55" s="54"/>
      <c r="D55" s="54"/>
      <c r="E55" s="69"/>
      <c r="F55" s="69"/>
      <c r="G55" s="69"/>
      <c r="H55" s="69"/>
      <c r="I55" s="38"/>
      <c r="J55" s="38"/>
      <c r="K55" s="38"/>
      <c r="L55" s="38"/>
      <c r="M55" s="38"/>
    </row>
    <row r="56" spans="1:13" x14ac:dyDescent="0.25">
      <c r="A56" s="38"/>
      <c r="B56" s="54"/>
      <c r="C56" s="54"/>
      <c r="D56" s="54"/>
      <c r="E56" s="69"/>
      <c r="F56" s="69"/>
      <c r="G56" s="69"/>
      <c r="H56" s="69"/>
      <c r="I56" s="38"/>
      <c r="J56" s="38"/>
      <c r="K56" s="38"/>
      <c r="L56" s="38"/>
      <c r="M56" s="38"/>
    </row>
    <row r="57" spans="1:13" x14ac:dyDescent="0.25">
      <c r="A57" s="38"/>
      <c r="B57" s="54"/>
      <c r="C57" s="54"/>
      <c r="D57" s="54"/>
      <c r="E57" s="69"/>
      <c r="F57" s="69"/>
      <c r="G57" s="69"/>
      <c r="H57" s="69"/>
      <c r="I57" s="38"/>
      <c r="J57" s="38"/>
      <c r="K57" s="38"/>
      <c r="L57" s="38"/>
      <c r="M57" s="38"/>
    </row>
    <row r="58" spans="1:13" x14ac:dyDescent="0.25">
      <c r="A58" s="38"/>
      <c r="B58" s="54"/>
      <c r="C58" s="54"/>
      <c r="D58" s="54"/>
      <c r="E58" s="69"/>
      <c r="F58" s="69"/>
      <c r="G58" s="69"/>
      <c r="H58" s="69"/>
      <c r="I58" s="38"/>
      <c r="J58" s="38"/>
      <c r="K58" s="38"/>
      <c r="L58" s="38"/>
      <c r="M58" s="38"/>
    </row>
    <row r="59" spans="1:13" x14ac:dyDescent="0.25">
      <c r="A59" s="38"/>
      <c r="B59" s="54"/>
      <c r="C59" s="54"/>
      <c r="D59" s="54"/>
      <c r="E59" s="69"/>
      <c r="F59" s="69"/>
      <c r="G59" s="69"/>
      <c r="H59" s="69"/>
      <c r="I59" s="38"/>
      <c r="J59" s="38"/>
      <c r="K59" s="38"/>
      <c r="L59" s="38"/>
      <c r="M59" s="38"/>
    </row>
    <row r="60" spans="1:13" x14ac:dyDescent="0.25">
      <c r="A60" s="38"/>
      <c r="B60" s="54"/>
      <c r="C60" s="54"/>
      <c r="D60" s="54"/>
      <c r="E60" s="69"/>
      <c r="F60" s="69"/>
      <c r="G60" s="69"/>
      <c r="H60" s="69"/>
      <c r="I60" s="38"/>
      <c r="J60" s="38"/>
      <c r="K60" s="38"/>
      <c r="L60" s="38"/>
      <c r="M60" s="38"/>
    </row>
    <row r="61" spans="1:13" x14ac:dyDescent="0.25">
      <c r="A61" s="38"/>
      <c r="B61" s="54"/>
      <c r="C61" s="54"/>
      <c r="D61" s="54"/>
      <c r="E61" s="69"/>
      <c r="F61" s="69"/>
      <c r="G61" s="69"/>
      <c r="H61" s="69"/>
      <c r="I61" s="38"/>
      <c r="J61" s="38"/>
      <c r="K61" s="38"/>
      <c r="L61" s="38"/>
      <c r="M61" s="38"/>
    </row>
    <row r="62" spans="1:13" x14ac:dyDescent="0.25">
      <c r="A62" s="38"/>
      <c r="B62" s="54"/>
      <c r="C62" s="54"/>
      <c r="D62" s="54"/>
      <c r="E62" s="69"/>
      <c r="F62" s="69"/>
      <c r="G62" s="69"/>
      <c r="H62" s="69"/>
      <c r="I62" s="38"/>
      <c r="J62" s="38"/>
      <c r="K62" s="38"/>
      <c r="L62" s="38"/>
      <c r="M62" s="38"/>
    </row>
    <row r="63" spans="1:13" x14ac:dyDescent="0.25">
      <c r="A63" s="38"/>
      <c r="B63" s="54"/>
      <c r="C63" s="54"/>
      <c r="D63" s="54"/>
      <c r="E63" s="69"/>
      <c r="F63" s="69"/>
      <c r="G63" s="69"/>
      <c r="H63" s="69"/>
      <c r="I63" s="38"/>
      <c r="J63" s="38"/>
      <c r="K63" s="38"/>
      <c r="L63" s="38"/>
      <c r="M63" s="38"/>
    </row>
    <row r="64" spans="1:13" x14ac:dyDescent="0.25">
      <c r="A64" s="38"/>
      <c r="B64" s="54"/>
      <c r="C64" s="54"/>
      <c r="D64" s="54"/>
      <c r="E64" s="69"/>
      <c r="F64" s="69"/>
      <c r="G64" s="69"/>
      <c r="H64" s="69"/>
      <c r="I64" s="38"/>
      <c r="J64" s="38"/>
      <c r="K64" s="38"/>
      <c r="L64" s="38"/>
      <c r="M64" s="38"/>
    </row>
    <row r="65" spans="1:13" x14ac:dyDescent="0.25">
      <c r="A65" s="38"/>
      <c r="B65" s="54"/>
      <c r="C65" s="54"/>
      <c r="D65" s="54"/>
      <c r="E65" s="69"/>
      <c r="F65" s="69"/>
      <c r="G65" s="69"/>
      <c r="H65" s="69"/>
      <c r="I65" s="38"/>
      <c r="J65" s="38"/>
      <c r="K65" s="38"/>
      <c r="L65" s="38"/>
      <c r="M65" s="38"/>
    </row>
    <row r="66" spans="1:13" x14ac:dyDescent="0.25">
      <c r="A66" s="38"/>
      <c r="B66" s="54"/>
      <c r="C66" s="54"/>
      <c r="D66" s="54"/>
      <c r="E66" s="69"/>
      <c r="F66" s="69"/>
      <c r="G66" s="69"/>
      <c r="H66" s="69"/>
      <c r="I66" s="38"/>
      <c r="J66" s="38"/>
      <c r="K66" s="38"/>
      <c r="L66" s="38"/>
      <c r="M66" s="38"/>
    </row>
    <row r="67" spans="1:13" x14ac:dyDescent="0.25">
      <c r="A67" s="38"/>
      <c r="B67" s="54"/>
      <c r="C67" s="54"/>
      <c r="D67" s="54"/>
      <c r="E67" s="69"/>
      <c r="F67" s="69"/>
      <c r="G67" s="69"/>
      <c r="H67" s="69"/>
      <c r="I67" s="38"/>
      <c r="J67" s="38"/>
      <c r="K67" s="38"/>
      <c r="L67" s="38"/>
      <c r="M67" s="38"/>
    </row>
    <row r="68" spans="1:13" x14ac:dyDescent="0.25">
      <c r="A68" s="38"/>
      <c r="B68" s="54"/>
      <c r="C68" s="54"/>
      <c r="D68" s="54"/>
      <c r="E68" s="69"/>
      <c r="F68" s="69"/>
      <c r="G68" s="69"/>
      <c r="H68" s="69"/>
      <c r="I68" s="38"/>
      <c r="J68" s="38"/>
      <c r="K68" s="38"/>
      <c r="L68" s="38"/>
      <c r="M68" s="38"/>
    </row>
    <row r="69" spans="1:13" x14ac:dyDescent="0.25">
      <c r="A69" s="38"/>
      <c r="B69" s="54"/>
      <c r="C69" s="54"/>
      <c r="D69" s="54"/>
      <c r="E69" s="69"/>
      <c r="F69" s="69"/>
      <c r="G69" s="69"/>
      <c r="H69" s="69"/>
      <c r="I69" s="38"/>
      <c r="J69" s="38"/>
      <c r="K69" s="38"/>
      <c r="L69" s="38"/>
      <c r="M69" s="38"/>
    </row>
    <row r="70" spans="1:13" x14ac:dyDescent="0.25">
      <c r="A70" s="38"/>
      <c r="B70" s="54"/>
      <c r="C70" s="54"/>
      <c r="D70" s="54"/>
      <c r="E70" s="69"/>
      <c r="F70" s="69"/>
      <c r="G70" s="69"/>
      <c r="H70" s="69"/>
      <c r="I70" s="38"/>
      <c r="J70" s="38"/>
      <c r="K70" s="38"/>
      <c r="L70" s="38"/>
      <c r="M70" s="38"/>
    </row>
    <row r="71" spans="1:13" x14ac:dyDescent="0.25">
      <c r="A71" s="38"/>
      <c r="B71" s="54"/>
      <c r="C71" s="54"/>
      <c r="D71" s="54"/>
      <c r="E71" s="69"/>
      <c r="F71" s="69"/>
      <c r="G71" s="69"/>
      <c r="H71" s="69"/>
      <c r="I71" s="38"/>
      <c r="J71" s="38"/>
      <c r="K71" s="38"/>
      <c r="L71" s="38"/>
      <c r="M71" s="38"/>
    </row>
    <row r="72" spans="1:13" x14ac:dyDescent="0.25">
      <c r="A72" s="38"/>
      <c r="B72" s="54"/>
      <c r="C72" s="54"/>
      <c r="D72" s="54"/>
      <c r="E72" s="69"/>
      <c r="F72" s="69"/>
      <c r="G72" s="69"/>
      <c r="H72" s="69"/>
      <c r="I72" s="38"/>
      <c r="J72" s="38"/>
      <c r="K72" s="38"/>
      <c r="L72" s="38"/>
      <c r="M72" s="38"/>
    </row>
    <row r="73" spans="1:13" x14ac:dyDescent="0.25">
      <c r="A73" s="38"/>
      <c r="B73" s="54"/>
      <c r="C73" s="54"/>
      <c r="D73" s="54"/>
      <c r="E73" s="69"/>
      <c r="F73" s="69"/>
      <c r="G73" s="69"/>
      <c r="H73" s="69"/>
      <c r="I73" s="38"/>
      <c r="J73" s="38"/>
      <c r="K73" s="38"/>
      <c r="L73" s="38"/>
      <c r="M73" s="38"/>
    </row>
    <row r="74" spans="1:13" x14ac:dyDescent="0.25">
      <c r="A74" s="38"/>
      <c r="B74" s="54"/>
      <c r="C74" s="54"/>
      <c r="D74" s="54"/>
      <c r="E74" s="69"/>
      <c r="F74" s="69"/>
      <c r="G74" s="69"/>
      <c r="H74" s="69"/>
      <c r="I74" s="38"/>
      <c r="J74" s="38"/>
      <c r="K74" s="38"/>
      <c r="L74" s="38"/>
      <c r="M74" s="38"/>
    </row>
    <row r="75" spans="1:13" x14ac:dyDescent="0.25">
      <c r="A75" s="38"/>
      <c r="B75" s="54"/>
      <c r="C75" s="54"/>
      <c r="D75" s="54"/>
      <c r="E75" s="69"/>
      <c r="F75" s="69"/>
      <c r="G75" s="69"/>
      <c r="H75" s="69"/>
      <c r="I75" s="38"/>
      <c r="J75" s="38"/>
      <c r="K75" s="38"/>
      <c r="L75" s="38"/>
      <c r="M75" s="38"/>
    </row>
    <row r="76" spans="1:13" x14ac:dyDescent="0.25">
      <c r="A76" s="38"/>
      <c r="B76" s="54"/>
      <c r="C76" s="54"/>
      <c r="D76" s="54"/>
      <c r="E76" s="69"/>
      <c r="F76" s="69"/>
      <c r="G76" s="69"/>
      <c r="H76" s="69"/>
      <c r="I76" s="38"/>
      <c r="J76" s="38"/>
      <c r="K76" s="38"/>
      <c r="L76" s="38"/>
      <c r="M76" s="38"/>
    </row>
    <row r="77" spans="1:13" x14ac:dyDescent="0.25">
      <c r="A77" s="38"/>
      <c r="B77" s="54"/>
      <c r="C77" s="54"/>
      <c r="D77" s="54"/>
      <c r="E77" s="69"/>
      <c r="F77" s="69"/>
      <c r="G77" s="69"/>
      <c r="H77" s="69"/>
      <c r="I77" s="38"/>
      <c r="J77" s="38"/>
      <c r="K77" s="38"/>
      <c r="L77" s="38"/>
      <c r="M77" s="38"/>
    </row>
    <row r="78" spans="1:13" x14ac:dyDescent="0.25">
      <c r="A78" s="38"/>
      <c r="B78" s="54"/>
      <c r="C78" s="54"/>
      <c r="D78" s="54"/>
      <c r="E78" s="69"/>
      <c r="F78" s="69"/>
      <c r="G78" s="69"/>
      <c r="H78" s="69"/>
      <c r="I78" s="38"/>
      <c r="J78" s="38"/>
      <c r="K78" s="38"/>
      <c r="L78" s="38"/>
      <c r="M78" s="38"/>
    </row>
    <row r="79" spans="1:13" x14ac:dyDescent="0.25">
      <c r="A79" s="38"/>
      <c r="B79" s="54"/>
      <c r="C79" s="54"/>
      <c r="D79" s="54"/>
      <c r="E79" s="69"/>
      <c r="F79" s="69"/>
      <c r="G79" s="69"/>
      <c r="H79" s="69"/>
      <c r="I79" s="38"/>
      <c r="J79" s="38"/>
      <c r="K79" s="38"/>
      <c r="L79" s="38"/>
      <c r="M79" s="38"/>
    </row>
    <row r="80" spans="1:13" x14ac:dyDescent="0.25">
      <c r="A80" s="38"/>
      <c r="B80" s="54"/>
      <c r="C80" s="54"/>
      <c r="D80" s="54"/>
      <c r="E80" s="69"/>
      <c r="F80" s="69"/>
      <c r="G80" s="69"/>
      <c r="H80" s="69"/>
      <c r="I80" s="38"/>
      <c r="J80" s="38"/>
      <c r="K80" s="38"/>
      <c r="L80" s="38"/>
      <c r="M80" s="38"/>
    </row>
    <row r="81" spans="1:13" x14ac:dyDescent="0.25">
      <c r="A81" s="38"/>
      <c r="B81" s="54"/>
      <c r="C81" s="54"/>
      <c r="D81" s="54"/>
      <c r="E81" s="69"/>
      <c r="F81" s="69"/>
      <c r="G81" s="69"/>
      <c r="H81" s="69"/>
      <c r="I81" s="38"/>
      <c r="J81" s="38"/>
      <c r="K81" s="38"/>
      <c r="L81" s="38"/>
      <c r="M81" s="38"/>
    </row>
    <row r="82" spans="1:13" x14ac:dyDescent="0.25">
      <c r="A82" s="38"/>
      <c r="B82" s="54"/>
      <c r="C82" s="54"/>
      <c r="D82" s="54"/>
      <c r="E82" s="69"/>
      <c r="F82" s="69"/>
      <c r="G82" s="69"/>
      <c r="H82" s="69"/>
      <c r="I82" s="38"/>
      <c r="J82" s="38"/>
      <c r="K82" s="38"/>
      <c r="L82" s="38"/>
      <c r="M82" s="38"/>
    </row>
    <row r="83" spans="1:13" x14ac:dyDescent="0.25">
      <c r="A83" s="38"/>
      <c r="B83" s="54"/>
      <c r="C83" s="54"/>
      <c r="D83" s="54"/>
      <c r="E83" s="69"/>
      <c r="F83" s="69"/>
      <c r="G83" s="69"/>
      <c r="H83" s="69"/>
      <c r="I83" s="38"/>
      <c r="J83" s="38"/>
      <c r="K83" s="38"/>
      <c r="L83" s="38"/>
      <c r="M83" s="38"/>
    </row>
    <row r="84" spans="1:13" x14ac:dyDescent="0.25">
      <c r="A84" s="38"/>
      <c r="B84" s="54"/>
      <c r="C84" s="54"/>
      <c r="D84" s="54"/>
      <c r="E84" s="69"/>
      <c r="F84" s="69"/>
      <c r="G84" s="69"/>
      <c r="H84" s="69"/>
      <c r="I84" s="38"/>
      <c r="J84" s="38"/>
      <c r="K84" s="38"/>
      <c r="L84" s="38"/>
      <c r="M84" s="38"/>
    </row>
    <row r="85" spans="1:13" x14ac:dyDescent="0.25">
      <c r="A85" s="38"/>
      <c r="B85" s="54"/>
      <c r="C85" s="54"/>
      <c r="D85" s="54"/>
      <c r="E85" s="69"/>
      <c r="F85" s="69"/>
      <c r="G85" s="69"/>
      <c r="H85" s="69"/>
      <c r="I85" s="38"/>
      <c r="J85" s="38"/>
      <c r="K85" s="38"/>
      <c r="L85" s="38"/>
      <c r="M85" s="38"/>
    </row>
    <row r="86" spans="1:13" x14ac:dyDescent="0.25">
      <c r="A86" s="38"/>
      <c r="B86" s="54"/>
      <c r="C86" s="54"/>
      <c r="D86" s="54"/>
      <c r="E86" s="69"/>
      <c r="F86" s="69"/>
      <c r="G86" s="69"/>
      <c r="H86" s="69"/>
      <c r="I86" s="38"/>
      <c r="J86" s="38"/>
      <c r="K86" s="38"/>
      <c r="L86" s="38"/>
      <c r="M86" s="38"/>
    </row>
    <row r="87" spans="1:13" x14ac:dyDescent="0.25">
      <c r="A87" s="38"/>
      <c r="B87" s="54"/>
      <c r="C87" s="54"/>
      <c r="D87" s="54"/>
      <c r="E87" s="69"/>
      <c r="F87" s="69"/>
      <c r="G87" s="69"/>
      <c r="H87" s="69"/>
      <c r="I87" s="38"/>
      <c r="J87" s="38"/>
      <c r="K87" s="38"/>
      <c r="L87" s="38"/>
      <c r="M87" s="38"/>
    </row>
    <row r="88" spans="1:13" x14ac:dyDescent="0.25">
      <c r="A88" s="38"/>
      <c r="B88" s="54"/>
      <c r="C88" s="54"/>
      <c r="D88" s="54"/>
      <c r="E88" s="69"/>
      <c r="F88" s="69"/>
      <c r="G88" s="69"/>
      <c r="H88" s="69"/>
      <c r="I88" s="38"/>
      <c r="J88" s="38"/>
      <c r="K88" s="38"/>
      <c r="L88" s="38"/>
      <c r="M88" s="38"/>
    </row>
    <row r="89" spans="1:13" x14ac:dyDescent="0.25">
      <c r="A89" s="38"/>
      <c r="B89" s="54"/>
      <c r="C89" s="54"/>
      <c r="D89" s="54"/>
      <c r="E89" s="69"/>
      <c r="F89" s="69"/>
      <c r="G89" s="69"/>
      <c r="H89" s="69"/>
      <c r="I89" s="38"/>
      <c r="J89" s="38"/>
      <c r="K89" s="38"/>
      <c r="L89" s="38"/>
      <c r="M89" s="38"/>
    </row>
    <row r="90" spans="1:13" x14ac:dyDescent="0.25">
      <c r="A90" s="38"/>
      <c r="B90" s="54"/>
      <c r="C90" s="54"/>
      <c r="D90" s="54"/>
      <c r="E90" s="69"/>
      <c r="F90" s="69"/>
      <c r="G90" s="69"/>
      <c r="H90" s="69"/>
      <c r="I90" s="38"/>
      <c r="J90" s="38"/>
      <c r="K90" s="38"/>
      <c r="L90" s="38"/>
      <c r="M90" s="38"/>
    </row>
    <row r="91" spans="1:13" x14ac:dyDescent="0.25">
      <c r="A91" s="38"/>
      <c r="B91" s="54"/>
      <c r="C91" s="54"/>
      <c r="D91" s="54"/>
      <c r="E91" s="69"/>
      <c r="F91" s="69"/>
      <c r="G91" s="69"/>
      <c r="H91" s="69"/>
      <c r="I91" s="38"/>
      <c r="J91" s="38"/>
      <c r="K91" s="38"/>
      <c r="L91" s="38"/>
      <c r="M91" s="38"/>
    </row>
    <row r="92" spans="1:13" x14ac:dyDescent="0.25">
      <c r="A92" s="38"/>
      <c r="B92" s="54"/>
      <c r="C92" s="54"/>
      <c r="D92" s="54"/>
      <c r="E92" s="69"/>
      <c r="F92" s="69"/>
      <c r="G92" s="69"/>
      <c r="H92" s="69"/>
      <c r="I92" s="38"/>
      <c r="J92" s="38"/>
      <c r="K92" s="38"/>
      <c r="L92" s="38"/>
      <c r="M92" s="38"/>
    </row>
    <row r="93" spans="1:13" x14ac:dyDescent="0.25">
      <c r="A93" s="38"/>
      <c r="B93" s="54"/>
      <c r="C93" s="54"/>
      <c r="D93" s="54"/>
      <c r="E93" s="69"/>
      <c r="F93" s="69"/>
      <c r="G93" s="69"/>
      <c r="H93" s="69"/>
      <c r="I93" s="38"/>
      <c r="J93" s="38"/>
      <c r="K93" s="38"/>
      <c r="L93" s="38"/>
      <c r="M93" s="38"/>
    </row>
    <row r="94" spans="1:13" x14ac:dyDescent="0.25">
      <c r="A94" s="38"/>
      <c r="B94" s="54"/>
      <c r="C94" s="54"/>
      <c r="D94" s="54"/>
      <c r="E94" s="69"/>
      <c r="F94" s="69"/>
      <c r="G94" s="69"/>
      <c r="H94" s="69"/>
      <c r="I94" s="38"/>
      <c r="J94" s="38"/>
      <c r="K94" s="38"/>
      <c r="L94" s="38"/>
      <c r="M94" s="38"/>
    </row>
    <row r="95" spans="1:13" x14ac:dyDescent="0.25">
      <c r="A95" s="38"/>
      <c r="B95" s="54"/>
      <c r="C95" s="54"/>
      <c r="D95" s="54"/>
      <c r="E95" s="69"/>
      <c r="F95" s="69"/>
      <c r="G95" s="69"/>
      <c r="H95" s="69"/>
      <c r="I95" s="38"/>
      <c r="J95" s="38"/>
      <c r="K95" s="38"/>
      <c r="L95" s="38"/>
      <c r="M95" s="38"/>
    </row>
    <row r="96" spans="1:13" x14ac:dyDescent="0.25">
      <c r="A96" s="38"/>
      <c r="B96" s="54"/>
      <c r="C96" s="54"/>
      <c r="D96" s="54"/>
      <c r="E96" s="69"/>
      <c r="F96" s="69"/>
      <c r="G96" s="69"/>
      <c r="H96" s="69"/>
      <c r="I96" s="38"/>
      <c r="J96" s="38"/>
      <c r="K96" s="38"/>
      <c r="L96" s="38"/>
      <c r="M96" s="38"/>
    </row>
    <row r="97" spans="1:13" x14ac:dyDescent="0.25">
      <c r="A97" s="38"/>
      <c r="B97" s="54"/>
      <c r="C97" s="54"/>
      <c r="D97" s="54"/>
      <c r="E97" s="69"/>
      <c r="F97" s="69"/>
      <c r="G97" s="69"/>
      <c r="H97" s="69"/>
      <c r="I97" s="38"/>
      <c r="J97" s="38"/>
      <c r="K97" s="38"/>
      <c r="L97" s="38"/>
      <c r="M97" s="38"/>
    </row>
    <row r="98" spans="1:13" x14ac:dyDescent="0.25">
      <c r="A98" s="38"/>
      <c r="B98" s="54"/>
      <c r="C98" s="54"/>
      <c r="D98" s="54"/>
      <c r="E98" s="69"/>
      <c r="F98" s="69"/>
      <c r="G98" s="69"/>
      <c r="H98" s="69"/>
      <c r="I98" s="38"/>
      <c r="J98" s="38"/>
      <c r="K98" s="38"/>
      <c r="L98" s="38"/>
      <c r="M98" s="38"/>
    </row>
    <row r="99" spans="1:13" x14ac:dyDescent="0.25">
      <c r="A99" s="38"/>
      <c r="B99" s="54"/>
      <c r="C99" s="54"/>
      <c r="D99" s="54"/>
      <c r="E99" s="69"/>
      <c r="F99" s="69"/>
      <c r="G99" s="69"/>
      <c r="H99" s="69"/>
      <c r="I99" s="38"/>
      <c r="J99" s="38"/>
      <c r="K99" s="38"/>
      <c r="L99" s="38"/>
      <c r="M99" s="38"/>
    </row>
    <row r="100" spans="1:13" x14ac:dyDescent="0.25">
      <c r="A100" s="38"/>
      <c r="B100" s="54"/>
      <c r="C100" s="54"/>
      <c r="D100" s="54"/>
      <c r="E100" s="69"/>
      <c r="F100" s="69"/>
      <c r="G100" s="69"/>
      <c r="H100" s="69"/>
      <c r="I100" s="38"/>
      <c r="J100" s="38"/>
      <c r="K100" s="38"/>
      <c r="L100" s="38"/>
      <c r="M100" s="38"/>
    </row>
    <row r="101" spans="1:13" x14ac:dyDescent="0.25">
      <c r="A101" s="38"/>
      <c r="B101" s="54"/>
      <c r="C101" s="54"/>
      <c r="D101" s="54"/>
      <c r="E101" s="69"/>
      <c r="F101" s="69"/>
      <c r="G101" s="69"/>
      <c r="H101" s="69"/>
      <c r="I101" s="38"/>
      <c r="J101" s="38"/>
      <c r="K101" s="38"/>
      <c r="L101" s="38"/>
      <c r="M101" s="38"/>
    </row>
    <row r="102" spans="1:13" x14ac:dyDescent="0.25">
      <c r="A102" s="38"/>
      <c r="B102" s="54"/>
      <c r="C102" s="54"/>
      <c r="D102" s="54"/>
      <c r="E102" s="69"/>
      <c r="F102" s="69"/>
      <c r="G102" s="69"/>
      <c r="H102" s="69"/>
      <c r="I102" s="38"/>
      <c r="J102" s="38"/>
      <c r="K102" s="38"/>
      <c r="L102" s="38"/>
      <c r="M102" s="38"/>
    </row>
    <row r="103" spans="1:13" x14ac:dyDescent="0.25">
      <c r="A103" s="38"/>
      <c r="B103" s="54"/>
      <c r="C103" s="54"/>
      <c r="D103" s="54"/>
      <c r="E103" s="69"/>
      <c r="F103" s="69"/>
      <c r="G103" s="69"/>
      <c r="H103" s="69"/>
      <c r="I103" s="38"/>
      <c r="J103" s="38"/>
      <c r="K103" s="38"/>
      <c r="L103" s="38"/>
      <c r="M103" s="38"/>
    </row>
    <row r="104" spans="1:13" x14ac:dyDescent="0.25">
      <c r="A104" s="38"/>
      <c r="B104" s="54"/>
      <c r="C104" s="54"/>
      <c r="D104" s="54"/>
      <c r="E104" s="69"/>
      <c r="F104" s="69"/>
      <c r="G104" s="69"/>
      <c r="H104" s="69"/>
      <c r="I104" s="38"/>
      <c r="J104" s="38"/>
      <c r="K104" s="38"/>
      <c r="L104" s="38"/>
      <c r="M104" s="38"/>
    </row>
    <row r="105" spans="1:13" x14ac:dyDescent="0.25">
      <c r="A105" s="38"/>
      <c r="B105" s="54"/>
      <c r="C105" s="54"/>
      <c r="D105" s="54"/>
      <c r="E105" s="69"/>
      <c r="F105" s="69"/>
      <c r="G105" s="69"/>
      <c r="H105" s="69"/>
      <c r="I105" s="38"/>
      <c r="J105" s="38"/>
      <c r="K105" s="38"/>
      <c r="L105" s="38"/>
      <c r="M105" s="38"/>
    </row>
    <row r="106" spans="1:13" x14ac:dyDescent="0.25">
      <c r="A106" s="38"/>
      <c r="B106" s="54"/>
      <c r="C106" s="54"/>
      <c r="D106" s="54"/>
      <c r="E106" s="69"/>
      <c r="F106" s="69"/>
      <c r="G106" s="69"/>
      <c r="H106" s="69"/>
      <c r="I106" s="38"/>
      <c r="J106" s="38"/>
      <c r="K106" s="38"/>
      <c r="L106" s="38"/>
      <c r="M106" s="38"/>
    </row>
    <row r="107" spans="1:13" x14ac:dyDescent="0.25">
      <c r="A107" s="38"/>
      <c r="B107" s="54"/>
      <c r="C107" s="54"/>
      <c r="D107" s="54"/>
      <c r="E107" s="69"/>
      <c r="F107" s="69"/>
      <c r="G107" s="69"/>
      <c r="H107" s="69"/>
      <c r="I107" s="38"/>
      <c r="J107" s="38"/>
      <c r="K107" s="38"/>
      <c r="L107" s="38"/>
      <c r="M107" s="38"/>
    </row>
    <row r="108" spans="1:13" x14ac:dyDescent="0.25">
      <c r="A108" s="38"/>
      <c r="B108" s="54"/>
      <c r="C108" s="54"/>
      <c r="D108" s="54"/>
      <c r="E108" s="69"/>
      <c r="F108" s="69"/>
      <c r="G108" s="69"/>
      <c r="H108" s="69"/>
      <c r="I108" s="38"/>
      <c r="J108" s="38"/>
      <c r="K108" s="38"/>
      <c r="L108" s="38"/>
      <c r="M108" s="38"/>
    </row>
    <row r="109" spans="1:13" x14ac:dyDescent="0.25">
      <c r="A109" s="38"/>
      <c r="B109" s="54"/>
      <c r="C109" s="54"/>
      <c r="D109" s="54"/>
      <c r="E109" s="69"/>
      <c r="F109" s="69"/>
      <c r="G109" s="69"/>
      <c r="H109" s="69"/>
      <c r="I109" s="38"/>
      <c r="J109" s="38"/>
      <c r="K109" s="38"/>
      <c r="L109" s="38"/>
      <c r="M109" s="38"/>
    </row>
    <row r="110" spans="1:13" x14ac:dyDescent="0.25">
      <c r="A110" s="38"/>
      <c r="B110" s="54"/>
      <c r="C110" s="54"/>
      <c r="D110" s="54"/>
      <c r="E110" s="69"/>
      <c r="F110" s="69"/>
      <c r="G110" s="69"/>
      <c r="H110" s="69"/>
      <c r="I110" s="38"/>
      <c r="J110" s="38"/>
      <c r="K110" s="38"/>
      <c r="L110" s="38"/>
      <c r="M110" s="38"/>
    </row>
    <row r="111" spans="1:13" x14ac:dyDescent="0.25">
      <c r="A111" s="38"/>
      <c r="B111" s="54"/>
      <c r="C111" s="54"/>
      <c r="D111" s="54"/>
      <c r="E111" s="69"/>
      <c r="F111" s="69"/>
      <c r="G111" s="69"/>
      <c r="H111" s="69"/>
      <c r="I111" s="38"/>
      <c r="J111" s="38"/>
      <c r="K111" s="38"/>
      <c r="L111" s="38"/>
      <c r="M111" s="38"/>
    </row>
    <row r="112" spans="1:13" x14ac:dyDescent="0.25">
      <c r="A112" s="38"/>
      <c r="B112" s="54"/>
      <c r="C112" s="54"/>
      <c r="D112" s="54"/>
      <c r="E112" s="69"/>
      <c r="F112" s="69"/>
      <c r="G112" s="69"/>
      <c r="H112" s="69"/>
      <c r="I112" s="38"/>
      <c r="J112" s="38"/>
      <c r="K112" s="38"/>
      <c r="L112" s="38"/>
      <c r="M112" s="38"/>
    </row>
    <row r="113" spans="1:13" x14ac:dyDescent="0.25">
      <c r="A113" s="38"/>
      <c r="B113" s="54"/>
      <c r="C113" s="54"/>
      <c r="D113" s="54"/>
      <c r="E113" s="69"/>
      <c r="F113" s="69"/>
      <c r="G113" s="69"/>
      <c r="H113" s="69"/>
      <c r="I113" s="38"/>
      <c r="J113" s="38"/>
      <c r="K113" s="38"/>
      <c r="L113" s="38"/>
      <c r="M113" s="38"/>
    </row>
    <row r="114" spans="1:13" x14ac:dyDescent="0.25">
      <c r="A114" s="38"/>
      <c r="B114" s="54"/>
      <c r="C114" s="54"/>
      <c r="D114" s="54"/>
      <c r="E114" s="69"/>
      <c r="F114" s="69"/>
      <c r="G114" s="69"/>
      <c r="H114" s="69"/>
      <c r="I114" s="38"/>
      <c r="J114" s="38"/>
      <c r="K114" s="38"/>
      <c r="L114" s="38"/>
      <c r="M114" s="38"/>
    </row>
    <row r="115" spans="1:13" x14ac:dyDescent="0.25">
      <c r="A115" s="38"/>
      <c r="B115" s="54"/>
      <c r="C115" s="54"/>
      <c r="D115" s="54"/>
      <c r="E115" s="69"/>
      <c r="F115" s="69"/>
      <c r="G115" s="69"/>
      <c r="H115" s="69"/>
      <c r="I115" s="38"/>
      <c r="J115" s="38"/>
      <c r="K115" s="38"/>
      <c r="L115" s="38"/>
      <c r="M115" s="38"/>
    </row>
    <row r="116" spans="1:13" x14ac:dyDescent="0.25">
      <c r="A116" s="38"/>
      <c r="B116" s="54"/>
      <c r="C116" s="54"/>
      <c r="D116" s="54"/>
      <c r="E116" s="69"/>
      <c r="F116" s="69"/>
      <c r="G116" s="69"/>
      <c r="H116" s="69"/>
      <c r="I116" s="38"/>
      <c r="J116" s="38"/>
      <c r="K116" s="38"/>
      <c r="L116" s="38"/>
      <c r="M116" s="38"/>
    </row>
    <row r="117" spans="1:13" x14ac:dyDescent="0.25">
      <c r="A117" s="38"/>
      <c r="B117" s="54"/>
      <c r="C117" s="54"/>
      <c r="D117" s="54"/>
      <c r="E117" s="69"/>
      <c r="F117" s="69"/>
      <c r="G117" s="69"/>
      <c r="H117" s="69"/>
      <c r="I117" s="38"/>
      <c r="J117" s="38"/>
      <c r="K117" s="38"/>
      <c r="L117" s="38"/>
      <c r="M117" s="38"/>
    </row>
    <row r="118" spans="1:13" x14ac:dyDescent="0.25">
      <c r="A118" s="38"/>
      <c r="B118" s="54"/>
      <c r="C118" s="54"/>
      <c r="D118" s="54"/>
      <c r="E118" s="69"/>
      <c r="F118" s="69"/>
      <c r="G118" s="69"/>
      <c r="H118" s="69"/>
      <c r="I118" s="38"/>
      <c r="J118" s="38"/>
      <c r="K118" s="38"/>
      <c r="L118" s="38"/>
      <c r="M118" s="38"/>
    </row>
    <row r="119" spans="1:13" x14ac:dyDescent="0.25">
      <c r="A119" s="38"/>
      <c r="B119" s="54"/>
      <c r="C119" s="54"/>
      <c r="D119" s="54"/>
      <c r="E119" s="69"/>
      <c r="F119" s="69"/>
      <c r="G119" s="69"/>
      <c r="H119" s="69"/>
      <c r="I119" s="38"/>
      <c r="J119" s="38"/>
      <c r="K119" s="38"/>
      <c r="L119" s="38"/>
      <c r="M119" s="38"/>
    </row>
    <row r="120" spans="1:13" x14ac:dyDescent="0.25">
      <c r="A120" s="38"/>
      <c r="B120" s="54"/>
      <c r="C120" s="54"/>
      <c r="D120" s="54"/>
      <c r="E120" s="69"/>
      <c r="F120" s="69"/>
      <c r="G120" s="69"/>
      <c r="H120" s="69"/>
      <c r="I120" s="38"/>
      <c r="J120" s="38"/>
      <c r="K120" s="38"/>
      <c r="L120" s="38"/>
      <c r="M120" s="38"/>
    </row>
    <row r="121" spans="1:13" x14ac:dyDescent="0.25">
      <c r="A121" s="38"/>
      <c r="B121" s="54"/>
      <c r="C121" s="54"/>
      <c r="D121" s="54"/>
      <c r="E121" s="69"/>
      <c r="F121" s="69"/>
      <c r="G121" s="69"/>
      <c r="H121" s="69"/>
      <c r="I121" s="38"/>
      <c r="J121" s="38"/>
      <c r="K121" s="38"/>
      <c r="L121" s="38"/>
      <c r="M121" s="38"/>
    </row>
    <row r="122" spans="1:13" x14ac:dyDescent="0.25">
      <c r="A122" s="38"/>
      <c r="B122" s="54"/>
      <c r="C122" s="54"/>
      <c r="D122" s="54"/>
      <c r="E122" s="69"/>
      <c r="F122" s="69"/>
      <c r="G122" s="69"/>
      <c r="H122" s="69"/>
      <c r="I122" s="38"/>
      <c r="J122" s="38"/>
      <c r="K122" s="38"/>
      <c r="L122" s="38"/>
      <c r="M122" s="38"/>
    </row>
    <row r="123" spans="1:13" x14ac:dyDescent="0.25">
      <c r="A123" s="38"/>
      <c r="B123" s="54"/>
      <c r="C123" s="54"/>
      <c r="D123" s="54"/>
      <c r="E123" s="69"/>
      <c r="F123" s="69"/>
      <c r="G123" s="69"/>
      <c r="H123" s="69"/>
      <c r="I123" s="38"/>
      <c r="J123" s="38"/>
      <c r="K123" s="38"/>
      <c r="L123" s="38"/>
      <c r="M123" s="38"/>
    </row>
    <row r="124" spans="1:13" x14ac:dyDescent="0.25">
      <c r="A124" s="38"/>
      <c r="B124" s="54"/>
      <c r="C124" s="54"/>
      <c r="D124" s="54"/>
      <c r="E124" s="69"/>
      <c r="F124" s="69"/>
      <c r="G124" s="69"/>
      <c r="H124" s="69"/>
      <c r="I124" s="38"/>
      <c r="J124" s="38"/>
      <c r="K124" s="38"/>
      <c r="L124" s="38"/>
      <c r="M124" s="38"/>
    </row>
    <row r="125" spans="1:13" x14ac:dyDescent="0.25">
      <c r="A125" s="38"/>
      <c r="B125" s="54"/>
      <c r="C125" s="54"/>
      <c r="D125" s="54"/>
      <c r="E125" s="69"/>
      <c r="F125" s="69"/>
      <c r="G125" s="69"/>
      <c r="H125" s="69"/>
      <c r="I125" s="38"/>
      <c r="J125" s="38"/>
      <c r="K125" s="38"/>
      <c r="L125" s="38"/>
      <c r="M125" s="38"/>
    </row>
    <row r="126" spans="1:13" x14ac:dyDescent="0.25">
      <c r="A126" s="38"/>
      <c r="B126" s="54"/>
      <c r="C126" s="54"/>
      <c r="D126" s="54"/>
      <c r="E126" s="69"/>
      <c r="F126" s="69"/>
      <c r="G126" s="69"/>
      <c r="H126" s="69"/>
      <c r="I126" s="38"/>
      <c r="J126" s="38"/>
      <c r="K126" s="38"/>
      <c r="L126" s="38"/>
      <c r="M126" s="38"/>
    </row>
    <row r="127" spans="1:13" x14ac:dyDescent="0.25">
      <c r="A127" s="38"/>
      <c r="B127" s="54"/>
      <c r="C127" s="54"/>
      <c r="D127" s="54"/>
      <c r="E127" s="69"/>
      <c r="F127" s="69"/>
      <c r="G127" s="69"/>
      <c r="H127" s="69"/>
      <c r="I127" s="38"/>
      <c r="J127" s="38"/>
      <c r="K127" s="38"/>
      <c r="L127" s="38"/>
      <c r="M127" s="38"/>
    </row>
    <row r="128" spans="1:13" x14ac:dyDescent="0.25">
      <c r="A128" s="38"/>
      <c r="B128" s="54"/>
      <c r="C128" s="54"/>
      <c r="D128" s="54"/>
      <c r="E128" s="69"/>
      <c r="F128" s="69"/>
      <c r="G128" s="69"/>
      <c r="H128" s="69"/>
      <c r="I128" s="38"/>
      <c r="J128" s="38"/>
      <c r="K128" s="38"/>
      <c r="L128" s="38"/>
      <c r="M128" s="38"/>
    </row>
    <row r="129" spans="1:13" x14ac:dyDescent="0.25">
      <c r="A129" s="38"/>
      <c r="B129" s="54"/>
      <c r="C129" s="54"/>
      <c r="D129" s="54"/>
      <c r="E129" s="69"/>
      <c r="F129" s="69"/>
      <c r="G129" s="69"/>
      <c r="H129" s="69"/>
      <c r="I129" s="38"/>
      <c r="J129" s="38"/>
      <c r="K129" s="38"/>
      <c r="L129" s="38"/>
      <c r="M129" s="38"/>
    </row>
    <row r="130" spans="1:13" x14ac:dyDescent="0.25">
      <c r="A130" s="38"/>
      <c r="B130" s="54"/>
      <c r="C130" s="54"/>
      <c r="D130" s="54"/>
      <c r="E130" s="69"/>
      <c r="F130" s="69"/>
      <c r="G130" s="69"/>
      <c r="H130" s="69"/>
      <c r="I130" s="38"/>
      <c r="J130" s="38"/>
      <c r="K130" s="38"/>
      <c r="L130" s="38"/>
      <c r="M130" s="38"/>
    </row>
  </sheetData>
  <sortState ref="B2:H130">
    <sortCondition ref="C2:C130"/>
    <sortCondition ref="B2:B130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pane ySplit="1" topLeftCell="A2" activePane="bottomLeft" state="frozen"/>
      <selection activeCell="J22" sqref="J22"/>
      <selection pane="bottomLeft" activeCell="E39" sqref="E39"/>
    </sheetView>
  </sheetViews>
  <sheetFormatPr defaultRowHeight="15" x14ac:dyDescent="0.25"/>
  <cols>
    <col min="2" max="2" width="55" style="41" customWidth="1"/>
    <col min="3" max="3" width="35.140625" style="41" customWidth="1"/>
    <col min="4" max="4" width="19.85546875" style="29" customWidth="1"/>
    <col min="5" max="5" width="13.28515625" style="60" bestFit="1" customWidth="1"/>
    <col min="6" max="8" width="9.140625" style="60"/>
  </cols>
  <sheetData>
    <row r="1" spans="1:8" ht="45" x14ac:dyDescent="0.25">
      <c r="A1" s="1" t="s">
        <v>952</v>
      </c>
      <c r="B1" s="39" t="s">
        <v>1</v>
      </c>
      <c r="C1" s="39" t="s">
        <v>2</v>
      </c>
      <c r="D1" s="94" t="s">
        <v>951</v>
      </c>
      <c r="E1" s="56" t="s">
        <v>4</v>
      </c>
      <c r="F1" s="65" t="s">
        <v>5</v>
      </c>
      <c r="G1" s="65" t="s">
        <v>6</v>
      </c>
      <c r="H1" s="66" t="s">
        <v>7</v>
      </c>
    </row>
    <row r="2" spans="1:8" ht="30" x14ac:dyDescent="0.25">
      <c r="B2" s="30" t="s">
        <v>712</v>
      </c>
      <c r="C2" s="30" t="s">
        <v>711</v>
      </c>
      <c r="D2" s="31">
        <v>642</v>
      </c>
      <c r="E2" s="58" t="str">
        <f t="shared" ref="E2:E25" si="0">IF(D2&lt;10000.01,"X","")</f>
        <v>X</v>
      </c>
      <c r="F2" s="67"/>
      <c r="G2" s="58" t="str">
        <f t="shared" ref="G2:G25" si="1">IF(D2&gt;50000,"X"," ")</f>
        <v xml:space="preserve"> </v>
      </c>
      <c r="H2" s="58"/>
    </row>
    <row r="3" spans="1:8" ht="45" x14ac:dyDescent="0.25">
      <c r="B3" s="30" t="s">
        <v>854</v>
      </c>
      <c r="C3" s="30" t="s">
        <v>853</v>
      </c>
      <c r="D3" s="31">
        <v>212</v>
      </c>
      <c r="E3" s="58" t="str">
        <f t="shared" si="0"/>
        <v>X</v>
      </c>
      <c r="F3" s="67"/>
      <c r="G3" s="58" t="str">
        <f t="shared" si="1"/>
        <v xml:space="preserve"> </v>
      </c>
      <c r="H3" s="58"/>
    </row>
    <row r="4" spans="1:8" x14ac:dyDescent="0.25">
      <c r="B4" s="30" t="s">
        <v>707</v>
      </c>
      <c r="C4" s="30" t="s">
        <v>706</v>
      </c>
      <c r="D4" s="31">
        <v>528</v>
      </c>
      <c r="E4" s="58" t="str">
        <f t="shared" si="0"/>
        <v>X</v>
      </c>
      <c r="F4" s="67"/>
      <c r="G4" s="58" t="str">
        <f t="shared" si="1"/>
        <v xml:space="preserve"> </v>
      </c>
      <c r="H4" s="58"/>
    </row>
    <row r="5" spans="1:8" x14ac:dyDescent="0.25">
      <c r="B5" s="30" t="s">
        <v>707</v>
      </c>
      <c r="C5" s="30" t="s">
        <v>709</v>
      </c>
      <c r="D5" s="31">
        <v>591</v>
      </c>
      <c r="E5" s="58" t="str">
        <f t="shared" si="0"/>
        <v>X</v>
      </c>
      <c r="F5" s="67"/>
      <c r="G5" s="58" t="str">
        <f t="shared" si="1"/>
        <v xml:space="preserve"> </v>
      </c>
      <c r="H5" s="58"/>
    </row>
    <row r="6" spans="1:8" ht="30" x14ac:dyDescent="0.25">
      <c r="B6" s="30" t="s">
        <v>857</v>
      </c>
      <c r="C6" s="30" t="s">
        <v>856</v>
      </c>
      <c r="D6" s="31">
        <v>388</v>
      </c>
      <c r="E6" s="58" t="str">
        <f t="shared" si="0"/>
        <v>X</v>
      </c>
      <c r="F6" s="67"/>
      <c r="G6" s="58" t="str">
        <f t="shared" si="1"/>
        <v xml:space="preserve"> </v>
      </c>
      <c r="H6" s="68"/>
    </row>
    <row r="7" spans="1:8" x14ac:dyDescent="0.25">
      <c r="B7" s="30" t="s">
        <v>41</v>
      </c>
      <c r="C7" s="30" t="s">
        <v>40</v>
      </c>
      <c r="D7" s="31">
        <v>10825</v>
      </c>
      <c r="E7" s="58" t="str">
        <f t="shared" si="0"/>
        <v/>
      </c>
      <c r="F7" s="67" t="str">
        <f>IF(D7&lt;50000.01,"X","")</f>
        <v>X</v>
      </c>
      <c r="G7" s="58" t="str">
        <f t="shared" si="1"/>
        <v xml:space="preserve"> </v>
      </c>
      <c r="H7" s="68"/>
    </row>
    <row r="8" spans="1:8" x14ac:dyDescent="0.25">
      <c r="B8" s="30" t="s">
        <v>332</v>
      </c>
      <c r="C8" s="30" t="s">
        <v>40</v>
      </c>
      <c r="D8" s="31">
        <v>12325</v>
      </c>
      <c r="E8" s="58" t="str">
        <f t="shared" si="0"/>
        <v/>
      </c>
      <c r="F8" s="67" t="str">
        <f>IF(D8&lt;50000.01,"X","")</f>
        <v>X</v>
      </c>
      <c r="G8" s="58" t="str">
        <f t="shared" si="1"/>
        <v xml:space="preserve"> </v>
      </c>
      <c r="H8" s="68"/>
    </row>
    <row r="9" spans="1:8" x14ac:dyDescent="0.25">
      <c r="B9" s="30" t="s">
        <v>332</v>
      </c>
      <c r="C9" s="30" t="s">
        <v>310</v>
      </c>
      <c r="D9" s="31">
        <v>5125</v>
      </c>
      <c r="E9" s="58" t="str">
        <f t="shared" si="0"/>
        <v>X</v>
      </c>
      <c r="F9" s="67"/>
      <c r="G9" s="58" t="str">
        <f t="shared" si="1"/>
        <v xml:space="preserve"> </v>
      </c>
      <c r="H9" s="68"/>
    </row>
    <row r="10" spans="1:8" ht="30" x14ac:dyDescent="0.25">
      <c r="B10" s="42" t="s">
        <v>430</v>
      </c>
      <c r="C10" s="30" t="s">
        <v>166</v>
      </c>
      <c r="D10" s="31">
        <v>900</v>
      </c>
      <c r="E10" s="58" t="str">
        <f t="shared" si="0"/>
        <v>X</v>
      </c>
      <c r="F10" s="67"/>
      <c r="G10" s="58" t="str">
        <f t="shared" si="1"/>
        <v xml:space="preserve"> </v>
      </c>
      <c r="H10" s="58"/>
    </row>
    <row r="11" spans="1:8" x14ac:dyDescent="0.25">
      <c r="B11" s="30" t="s">
        <v>332</v>
      </c>
      <c r="C11" s="30" t="s">
        <v>166</v>
      </c>
      <c r="D11" s="31">
        <v>6778</v>
      </c>
      <c r="E11" s="58" t="str">
        <f t="shared" si="0"/>
        <v>X</v>
      </c>
      <c r="F11" s="67"/>
      <c r="G11" s="58" t="str">
        <f t="shared" si="1"/>
        <v xml:space="preserve"> </v>
      </c>
      <c r="H11" s="68"/>
    </row>
    <row r="12" spans="1:8" ht="30" x14ac:dyDescent="0.25">
      <c r="B12" s="30" t="s">
        <v>216</v>
      </c>
      <c r="C12" s="30" t="s">
        <v>215</v>
      </c>
      <c r="D12" s="31">
        <v>1575</v>
      </c>
      <c r="E12" s="58" t="str">
        <f t="shared" si="0"/>
        <v>X</v>
      </c>
      <c r="F12" s="67"/>
      <c r="G12" s="58" t="str">
        <f t="shared" si="1"/>
        <v xml:space="preserve"> </v>
      </c>
      <c r="H12" s="58"/>
    </row>
    <row r="13" spans="1:8" x14ac:dyDescent="0.25">
      <c r="B13" s="30" t="s">
        <v>332</v>
      </c>
      <c r="C13" s="30" t="s">
        <v>353</v>
      </c>
      <c r="D13" s="31">
        <v>1700</v>
      </c>
      <c r="E13" s="58" t="str">
        <f t="shared" si="0"/>
        <v>X</v>
      </c>
      <c r="F13" s="67"/>
      <c r="G13" s="58" t="str">
        <f t="shared" si="1"/>
        <v xml:space="preserve"> </v>
      </c>
      <c r="H13" s="68"/>
    </row>
    <row r="14" spans="1:8" x14ac:dyDescent="0.25">
      <c r="B14" s="30" t="s">
        <v>332</v>
      </c>
      <c r="C14" s="30" t="s">
        <v>859</v>
      </c>
      <c r="D14" s="31">
        <v>6050</v>
      </c>
      <c r="E14" s="58" t="str">
        <f t="shared" si="0"/>
        <v>X</v>
      </c>
      <c r="F14" s="67"/>
      <c r="G14" s="58" t="str">
        <f t="shared" si="1"/>
        <v xml:space="preserve"> </v>
      </c>
      <c r="H14" s="68"/>
    </row>
    <row r="15" spans="1:8" x14ac:dyDescent="0.25">
      <c r="B15" s="42" t="s">
        <v>459</v>
      </c>
      <c r="C15" s="30" t="s">
        <v>458</v>
      </c>
      <c r="D15" s="31">
        <v>3900</v>
      </c>
      <c r="E15" s="58" t="str">
        <f t="shared" si="0"/>
        <v>X</v>
      </c>
      <c r="F15" s="67"/>
      <c r="G15" s="58" t="str">
        <f t="shared" si="1"/>
        <v xml:space="preserve"> </v>
      </c>
      <c r="H15" s="58"/>
    </row>
    <row r="16" spans="1:8" ht="30" x14ac:dyDescent="0.25">
      <c r="B16" s="42" t="s">
        <v>428</v>
      </c>
      <c r="C16" s="30" t="s">
        <v>351</v>
      </c>
      <c r="D16" s="31">
        <v>500</v>
      </c>
      <c r="E16" s="58" t="str">
        <f t="shared" si="0"/>
        <v>X</v>
      </c>
      <c r="F16" s="67"/>
      <c r="G16" s="58" t="str">
        <f t="shared" si="1"/>
        <v xml:space="preserve"> </v>
      </c>
      <c r="H16" s="58"/>
    </row>
    <row r="17" spans="2:8" x14ac:dyDescent="0.25">
      <c r="B17" s="30" t="s">
        <v>332</v>
      </c>
      <c r="C17" s="30" t="s">
        <v>351</v>
      </c>
      <c r="D17" s="31">
        <v>1550</v>
      </c>
      <c r="E17" s="58" t="str">
        <f t="shared" si="0"/>
        <v>X</v>
      </c>
      <c r="F17" s="67"/>
      <c r="G17" s="58" t="str">
        <f t="shared" si="1"/>
        <v xml:space="preserve"> </v>
      </c>
      <c r="H17" s="68"/>
    </row>
    <row r="18" spans="2:8" x14ac:dyDescent="0.25">
      <c r="B18" s="30" t="s">
        <v>249</v>
      </c>
      <c r="C18" s="30" t="s">
        <v>248</v>
      </c>
      <c r="D18" s="31">
        <v>670</v>
      </c>
      <c r="E18" s="58" t="str">
        <f t="shared" si="0"/>
        <v>X</v>
      </c>
      <c r="F18" s="67"/>
      <c r="G18" s="58" t="str">
        <f t="shared" si="1"/>
        <v xml:space="preserve"> </v>
      </c>
      <c r="H18" s="58"/>
    </row>
    <row r="19" spans="2:8" x14ac:dyDescent="0.25">
      <c r="B19" s="30" t="s">
        <v>405</v>
      </c>
      <c r="C19" s="30" t="s">
        <v>404</v>
      </c>
      <c r="D19" s="31">
        <v>664</v>
      </c>
      <c r="E19" s="58" t="str">
        <f t="shared" si="0"/>
        <v>X</v>
      </c>
      <c r="F19" s="67"/>
      <c r="G19" s="58" t="str">
        <f t="shared" si="1"/>
        <v xml:space="preserve"> </v>
      </c>
      <c r="H19" s="58"/>
    </row>
    <row r="20" spans="2:8" ht="30" x14ac:dyDescent="0.25">
      <c r="B20" s="30" t="s">
        <v>33</v>
      </c>
      <c r="C20" s="30" t="s">
        <v>32</v>
      </c>
      <c r="D20" s="31">
        <v>250</v>
      </c>
      <c r="E20" s="58" t="str">
        <f t="shared" si="0"/>
        <v>X</v>
      </c>
      <c r="F20" s="67"/>
      <c r="G20" s="58" t="str">
        <f t="shared" si="1"/>
        <v xml:space="preserve"> </v>
      </c>
      <c r="H20" s="58"/>
    </row>
    <row r="21" spans="2:8" ht="30" x14ac:dyDescent="0.25">
      <c r="B21" s="30" t="s">
        <v>779</v>
      </c>
      <c r="C21" s="30" t="s">
        <v>778</v>
      </c>
      <c r="D21" s="31">
        <v>220</v>
      </c>
      <c r="E21" s="58" t="str">
        <f t="shared" si="0"/>
        <v>X</v>
      </c>
      <c r="F21" s="67"/>
      <c r="G21" s="58" t="str">
        <f t="shared" si="1"/>
        <v xml:space="preserve"> </v>
      </c>
      <c r="H21" s="58"/>
    </row>
    <row r="22" spans="2:8" ht="30" x14ac:dyDescent="0.25">
      <c r="B22" s="30" t="s">
        <v>213</v>
      </c>
      <c r="C22" s="30" t="s">
        <v>776</v>
      </c>
      <c r="D22" s="31">
        <v>455</v>
      </c>
      <c r="E22" s="58" t="str">
        <f t="shared" si="0"/>
        <v>X</v>
      </c>
      <c r="F22" s="67"/>
      <c r="G22" s="58" t="str">
        <f t="shared" si="1"/>
        <v xml:space="preserve"> </v>
      </c>
      <c r="H22" s="58"/>
    </row>
    <row r="23" spans="2:8" x14ac:dyDescent="0.25">
      <c r="B23" s="30" t="s">
        <v>715</v>
      </c>
      <c r="C23" s="30" t="s">
        <v>714</v>
      </c>
      <c r="D23" s="31">
        <v>874</v>
      </c>
      <c r="E23" s="58" t="str">
        <f t="shared" si="0"/>
        <v>X</v>
      </c>
      <c r="F23" s="67"/>
      <c r="G23" s="58" t="str">
        <f t="shared" si="1"/>
        <v xml:space="preserve"> </v>
      </c>
      <c r="H23" s="58"/>
    </row>
    <row r="24" spans="2:8" ht="45" x14ac:dyDescent="0.25">
      <c r="B24" s="30" t="s">
        <v>589</v>
      </c>
      <c r="C24" s="30" t="s">
        <v>588</v>
      </c>
      <c r="D24" s="31">
        <v>1583</v>
      </c>
      <c r="E24" s="58" t="str">
        <f t="shared" si="0"/>
        <v>X</v>
      </c>
      <c r="F24" s="67"/>
      <c r="G24" s="58" t="str">
        <f t="shared" si="1"/>
        <v xml:space="preserve"> </v>
      </c>
      <c r="H24" s="58"/>
    </row>
    <row r="25" spans="2:8" ht="30" x14ac:dyDescent="0.25">
      <c r="B25" s="30" t="s">
        <v>213</v>
      </c>
      <c r="C25" s="30" t="s">
        <v>212</v>
      </c>
      <c r="D25" s="31">
        <v>449</v>
      </c>
      <c r="E25" s="58" t="str">
        <f t="shared" si="0"/>
        <v>X</v>
      </c>
      <c r="F25" s="67"/>
      <c r="G25" s="58" t="str">
        <f t="shared" si="1"/>
        <v xml:space="preserve"> </v>
      </c>
      <c r="H25" s="58"/>
    </row>
    <row r="26" spans="2:8" x14ac:dyDescent="0.25">
      <c r="B26" s="40" t="s">
        <v>942</v>
      </c>
      <c r="C26" s="40"/>
      <c r="D26" s="95">
        <f>SUM(D2:D25)</f>
        <v>58754</v>
      </c>
      <c r="E26" s="69"/>
      <c r="F26" s="69"/>
      <c r="G26" s="69"/>
      <c r="H26" s="69"/>
    </row>
  </sheetData>
  <sortState ref="B2:H26">
    <sortCondition ref="C2:C26"/>
    <sortCondition ref="B2:B26"/>
  </sortState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Normal="100" workbookViewId="0">
      <pane ySplit="1" topLeftCell="A2" activePane="bottomLeft" state="frozen"/>
      <selection activeCell="J22" sqref="J22"/>
      <selection pane="bottomLeft" activeCell="P21" sqref="P21"/>
    </sheetView>
  </sheetViews>
  <sheetFormatPr defaultRowHeight="15" x14ac:dyDescent="0.25"/>
  <cols>
    <col min="2" max="2" width="56.85546875" style="41" customWidth="1"/>
    <col min="3" max="3" width="48.85546875" style="41" customWidth="1"/>
    <col min="4" max="4" width="18" style="33" bestFit="1" customWidth="1"/>
    <col min="5" max="8" width="9.140625" style="64"/>
  </cols>
  <sheetData>
    <row r="1" spans="1:11" ht="45" x14ac:dyDescent="0.25">
      <c r="A1" s="89" t="s">
        <v>943</v>
      </c>
      <c r="B1" s="39" t="s">
        <v>1</v>
      </c>
      <c r="C1" s="39" t="s">
        <v>2</v>
      </c>
      <c r="D1" s="37" t="s">
        <v>944</v>
      </c>
      <c r="E1" s="56" t="s">
        <v>4</v>
      </c>
      <c r="F1" s="56" t="s">
        <v>5</v>
      </c>
      <c r="G1" s="56" t="s">
        <v>6</v>
      </c>
      <c r="H1" s="56" t="s">
        <v>7</v>
      </c>
      <c r="J1" s="35"/>
      <c r="K1" s="35"/>
    </row>
    <row r="2" spans="1:11" x14ac:dyDescent="0.25">
      <c r="B2" s="30" t="s">
        <v>497</v>
      </c>
      <c r="C2" s="30" t="s">
        <v>496</v>
      </c>
      <c r="D2" s="31">
        <v>1144</v>
      </c>
      <c r="E2" s="58" t="str">
        <f t="shared" ref="E2:E30" si="0">IF(D2&lt;10000.01,"X","")</f>
        <v>X</v>
      </c>
      <c r="F2" s="58"/>
      <c r="G2" s="58" t="str">
        <f t="shared" ref="G2:G30" si="1">IF(D2&gt;50000,"X"," ")</f>
        <v xml:space="preserve"> </v>
      </c>
      <c r="H2" s="58"/>
      <c r="J2" s="35"/>
      <c r="K2" s="35"/>
    </row>
    <row r="3" spans="1:11" ht="30" x14ac:dyDescent="0.25">
      <c r="B3" s="30" t="s">
        <v>493</v>
      </c>
      <c r="C3" s="30" t="s">
        <v>492</v>
      </c>
      <c r="D3" s="31">
        <v>1651</v>
      </c>
      <c r="E3" s="58" t="str">
        <f t="shared" si="0"/>
        <v>X</v>
      </c>
      <c r="F3" s="58"/>
      <c r="G3" s="58" t="str">
        <f t="shared" si="1"/>
        <v xml:space="preserve"> </v>
      </c>
      <c r="H3" s="58"/>
      <c r="J3" s="35"/>
      <c r="K3" s="35"/>
    </row>
    <row r="4" spans="1:11" x14ac:dyDescent="0.25">
      <c r="B4" s="30" t="s">
        <v>954</v>
      </c>
      <c r="C4" s="30" t="s">
        <v>24</v>
      </c>
      <c r="D4" s="31">
        <v>176</v>
      </c>
      <c r="E4" s="58" t="str">
        <f t="shared" si="0"/>
        <v>X</v>
      </c>
      <c r="F4" s="58"/>
      <c r="G4" s="58" t="str">
        <f t="shared" si="1"/>
        <v xml:space="preserve"> </v>
      </c>
      <c r="H4" s="58"/>
      <c r="J4" s="35"/>
      <c r="K4" s="35"/>
    </row>
    <row r="5" spans="1:11" x14ac:dyDescent="0.25">
      <c r="B5" s="30" t="s">
        <v>954</v>
      </c>
      <c r="C5" s="30" t="s">
        <v>24</v>
      </c>
      <c r="D5" s="31">
        <v>100</v>
      </c>
      <c r="E5" s="58" t="str">
        <f t="shared" si="0"/>
        <v>X</v>
      </c>
      <c r="F5" s="58"/>
      <c r="G5" s="58" t="str">
        <f t="shared" si="1"/>
        <v xml:space="preserve"> </v>
      </c>
      <c r="H5" s="58"/>
      <c r="J5" s="35"/>
      <c r="K5" s="35"/>
    </row>
    <row r="6" spans="1:11" x14ac:dyDescent="0.25">
      <c r="B6" s="30" t="s">
        <v>954</v>
      </c>
      <c r="C6" s="30" t="s">
        <v>24</v>
      </c>
      <c r="D6" s="31">
        <v>100</v>
      </c>
      <c r="E6" s="58" t="str">
        <f t="shared" si="0"/>
        <v>X</v>
      </c>
      <c r="F6" s="58"/>
      <c r="G6" s="58" t="str">
        <f t="shared" si="1"/>
        <v xml:space="preserve"> </v>
      </c>
      <c r="H6" s="58"/>
      <c r="J6" s="35"/>
      <c r="K6" s="35"/>
    </row>
    <row r="7" spans="1:11" x14ac:dyDescent="0.25">
      <c r="B7" s="30" t="s">
        <v>954</v>
      </c>
      <c r="C7" s="30" t="s">
        <v>24</v>
      </c>
      <c r="D7" s="31">
        <v>1745</v>
      </c>
      <c r="E7" s="58" t="str">
        <f t="shared" si="0"/>
        <v>X</v>
      </c>
      <c r="F7" s="58"/>
      <c r="G7" s="58" t="str">
        <f t="shared" si="1"/>
        <v xml:space="preserve"> </v>
      </c>
      <c r="H7" s="58"/>
      <c r="J7" s="35"/>
      <c r="K7" s="35"/>
    </row>
    <row r="8" spans="1:11" x14ac:dyDescent="0.25">
      <c r="B8" s="30" t="s">
        <v>463</v>
      </c>
      <c r="C8" s="30" t="s">
        <v>24</v>
      </c>
      <c r="D8" s="31">
        <v>1842</v>
      </c>
      <c r="E8" s="58" t="str">
        <f t="shared" si="0"/>
        <v>X</v>
      </c>
      <c r="F8" s="58"/>
      <c r="G8" s="58" t="str">
        <f t="shared" si="1"/>
        <v xml:space="preserve"> </v>
      </c>
      <c r="H8" s="58"/>
      <c r="J8" s="35"/>
      <c r="K8" s="35"/>
    </row>
    <row r="9" spans="1:11" x14ac:dyDescent="0.25">
      <c r="B9" s="30" t="s">
        <v>463</v>
      </c>
      <c r="C9" s="30" t="s">
        <v>24</v>
      </c>
      <c r="D9" s="31">
        <v>100</v>
      </c>
      <c r="E9" s="58" t="str">
        <f t="shared" si="0"/>
        <v>X</v>
      </c>
      <c r="F9" s="58"/>
      <c r="G9" s="58" t="str">
        <f t="shared" si="1"/>
        <v xml:space="preserve"> </v>
      </c>
      <c r="H9" s="58"/>
      <c r="J9" s="35"/>
      <c r="K9" s="35"/>
    </row>
    <row r="10" spans="1:11" x14ac:dyDescent="0.25">
      <c r="B10" s="30" t="s">
        <v>463</v>
      </c>
      <c r="C10" s="30" t="s">
        <v>24</v>
      </c>
      <c r="D10" s="31">
        <v>100</v>
      </c>
      <c r="E10" s="58" t="str">
        <f t="shared" si="0"/>
        <v>X</v>
      </c>
      <c r="F10" s="58"/>
      <c r="G10" s="58" t="str">
        <f t="shared" si="1"/>
        <v xml:space="preserve"> </v>
      </c>
      <c r="H10" s="58"/>
      <c r="J10" s="35"/>
      <c r="K10" s="35"/>
    </row>
    <row r="11" spans="1:11" x14ac:dyDescent="0.25">
      <c r="B11" s="30" t="s">
        <v>463</v>
      </c>
      <c r="C11" s="30" t="s">
        <v>24</v>
      </c>
      <c r="D11" s="31">
        <v>166</v>
      </c>
      <c r="E11" s="58" t="str">
        <f t="shared" si="0"/>
        <v>X</v>
      </c>
      <c r="F11" s="58"/>
      <c r="G11" s="58" t="str">
        <f t="shared" si="1"/>
        <v xml:space="preserve"> </v>
      </c>
      <c r="H11" s="58"/>
      <c r="J11" s="35"/>
      <c r="K11" s="35"/>
    </row>
    <row r="12" spans="1:11" x14ac:dyDescent="0.25">
      <c r="B12" s="30" t="s">
        <v>503</v>
      </c>
      <c r="C12" s="30" t="s">
        <v>502</v>
      </c>
      <c r="D12" s="31">
        <v>100</v>
      </c>
      <c r="E12" s="58" t="str">
        <f t="shared" si="0"/>
        <v>X</v>
      </c>
      <c r="F12" s="58"/>
      <c r="G12" s="58" t="str">
        <f t="shared" si="1"/>
        <v xml:space="preserve"> </v>
      </c>
      <c r="H12" s="58"/>
      <c r="J12" s="35"/>
      <c r="K12" s="35"/>
    </row>
    <row r="13" spans="1:11" ht="30" x14ac:dyDescent="0.25">
      <c r="B13" s="30" t="s">
        <v>495</v>
      </c>
      <c r="C13" s="30" t="s">
        <v>494</v>
      </c>
      <c r="D13" s="31">
        <v>112</v>
      </c>
      <c r="E13" s="58" t="str">
        <f t="shared" si="0"/>
        <v>X</v>
      </c>
      <c r="F13" s="58"/>
      <c r="G13" s="58" t="str">
        <f t="shared" si="1"/>
        <v xml:space="preserve"> </v>
      </c>
      <c r="H13" s="58"/>
      <c r="J13" s="35"/>
      <c r="K13" s="35"/>
    </row>
    <row r="14" spans="1:11" ht="30" x14ac:dyDescent="0.25">
      <c r="B14" s="30" t="s">
        <v>475</v>
      </c>
      <c r="C14" s="30" t="s">
        <v>474</v>
      </c>
      <c r="D14" s="31">
        <v>100</v>
      </c>
      <c r="E14" s="58" t="str">
        <f t="shared" si="0"/>
        <v>X</v>
      </c>
      <c r="F14" s="58"/>
      <c r="G14" s="58" t="str">
        <f t="shared" si="1"/>
        <v xml:space="preserve"> </v>
      </c>
      <c r="H14" s="58"/>
      <c r="J14" s="35"/>
      <c r="K14" s="35"/>
    </row>
    <row r="15" spans="1:11" ht="30" x14ac:dyDescent="0.25">
      <c r="B15" s="30" t="s">
        <v>487</v>
      </c>
      <c r="C15" s="30" t="s">
        <v>486</v>
      </c>
      <c r="D15" s="31">
        <v>425</v>
      </c>
      <c r="E15" s="58" t="str">
        <f t="shared" si="0"/>
        <v>X</v>
      </c>
      <c r="F15" s="58"/>
      <c r="G15" s="58" t="str">
        <f t="shared" si="1"/>
        <v xml:space="preserve"> </v>
      </c>
      <c r="H15" s="58"/>
      <c r="J15" s="35"/>
      <c r="K15" s="35"/>
    </row>
    <row r="16" spans="1:11" x14ac:dyDescent="0.25">
      <c r="B16" s="30" t="s">
        <v>462</v>
      </c>
      <c r="C16" s="30" t="s">
        <v>461</v>
      </c>
      <c r="D16" s="31">
        <v>100</v>
      </c>
      <c r="E16" s="58" t="str">
        <f t="shared" si="0"/>
        <v>X</v>
      </c>
      <c r="F16" s="58"/>
      <c r="G16" s="58" t="str">
        <f t="shared" si="1"/>
        <v xml:space="preserve"> </v>
      </c>
      <c r="H16" s="58"/>
      <c r="J16" s="35"/>
      <c r="K16" s="35"/>
    </row>
    <row r="17" spans="2:11" ht="30" x14ac:dyDescent="0.25">
      <c r="B17" s="30" t="s">
        <v>465</v>
      </c>
      <c r="C17" s="30" t="s">
        <v>464</v>
      </c>
      <c r="D17" s="31">
        <v>795</v>
      </c>
      <c r="E17" s="58" t="str">
        <f t="shared" si="0"/>
        <v>X</v>
      </c>
      <c r="F17" s="58"/>
      <c r="G17" s="58" t="str">
        <f t="shared" si="1"/>
        <v xml:space="preserve"> </v>
      </c>
      <c r="H17" s="58"/>
      <c r="J17" s="35"/>
      <c r="K17" s="35"/>
    </row>
    <row r="18" spans="2:11" ht="30" x14ac:dyDescent="0.25">
      <c r="B18" s="30" t="s">
        <v>471</v>
      </c>
      <c r="C18" s="30" t="s">
        <v>470</v>
      </c>
      <c r="D18" s="31">
        <v>235</v>
      </c>
      <c r="E18" s="58" t="str">
        <f t="shared" si="0"/>
        <v>X</v>
      </c>
      <c r="F18" s="58"/>
      <c r="G18" s="58" t="str">
        <f t="shared" si="1"/>
        <v xml:space="preserve"> </v>
      </c>
      <c r="H18" s="58"/>
      <c r="J18" s="35"/>
      <c r="K18" s="35"/>
    </row>
    <row r="19" spans="2:11" ht="30" x14ac:dyDescent="0.25">
      <c r="B19" s="30" t="s">
        <v>491</v>
      </c>
      <c r="C19" s="30" t="s">
        <v>490</v>
      </c>
      <c r="D19" s="31">
        <v>100</v>
      </c>
      <c r="E19" s="58" t="str">
        <f t="shared" si="0"/>
        <v>X</v>
      </c>
      <c r="F19" s="58"/>
      <c r="G19" s="58" t="str">
        <f t="shared" si="1"/>
        <v xml:space="preserve"> </v>
      </c>
      <c r="H19" s="58"/>
      <c r="J19" s="35"/>
      <c r="K19" s="35"/>
    </row>
    <row r="20" spans="2:11" ht="30" x14ac:dyDescent="0.25">
      <c r="B20" s="30" t="s">
        <v>501</v>
      </c>
      <c r="C20" s="30" t="s">
        <v>500</v>
      </c>
      <c r="D20" s="31">
        <v>100</v>
      </c>
      <c r="E20" s="58" t="str">
        <f t="shared" si="0"/>
        <v>X</v>
      </c>
      <c r="F20" s="58"/>
      <c r="G20" s="58" t="str">
        <f t="shared" si="1"/>
        <v xml:space="preserve"> </v>
      </c>
      <c r="H20" s="58"/>
      <c r="J20" s="35"/>
      <c r="K20" s="35"/>
    </row>
    <row r="21" spans="2:11" ht="30" x14ac:dyDescent="0.25">
      <c r="B21" s="30" t="s">
        <v>481</v>
      </c>
      <c r="C21" s="30" t="s">
        <v>480</v>
      </c>
      <c r="D21" s="31">
        <v>100</v>
      </c>
      <c r="E21" s="58" t="str">
        <f t="shared" si="0"/>
        <v>X</v>
      </c>
      <c r="F21" s="58"/>
      <c r="G21" s="58" t="str">
        <f t="shared" si="1"/>
        <v xml:space="preserve"> </v>
      </c>
      <c r="H21" s="58"/>
      <c r="J21" s="35"/>
      <c r="K21" s="35"/>
    </row>
    <row r="22" spans="2:11" ht="30" x14ac:dyDescent="0.25">
      <c r="B22" s="30" t="s">
        <v>499</v>
      </c>
      <c r="C22" s="30" t="s">
        <v>498</v>
      </c>
      <c r="D22" s="31">
        <v>391</v>
      </c>
      <c r="E22" s="58" t="str">
        <f t="shared" si="0"/>
        <v>X</v>
      </c>
      <c r="F22" s="58"/>
      <c r="G22" s="58" t="str">
        <f t="shared" si="1"/>
        <v xml:space="preserve"> </v>
      </c>
      <c r="H22" s="58"/>
      <c r="J22" s="35"/>
      <c r="K22" s="35"/>
    </row>
    <row r="23" spans="2:11" ht="30" x14ac:dyDescent="0.25">
      <c r="B23" s="30" t="s">
        <v>473</v>
      </c>
      <c r="C23" s="30" t="s">
        <v>472</v>
      </c>
      <c r="D23" s="31">
        <v>128</v>
      </c>
      <c r="E23" s="58" t="str">
        <f t="shared" si="0"/>
        <v>X</v>
      </c>
      <c r="F23" s="58"/>
      <c r="G23" s="58" t="str">
        <f t="shared" si="1"/>
        <v xml:space="preserve"> </v>
      </c>
      <c r="H23" s="58"/>
      <c r="J23" s="35"/>
      <c r="K23" s="35"/>
    </row>
    <row r="24" spans="2:11" x14ac:dyDescent="0.25">
      <c r="B24" s="30" t="s">
        <v>485</v>
      </c>
      <c r="C24" s="30" t="s">
        <v>484</v>
      </c>
      <c r="D24" s="31">
        <v>101</v>
      </c>
      <c r="E24" s="58" t="str">
        <f t="shared" si="0"/>
        <v>X</v>
      </c>
      <c r="F24" s="58"/>
      <c r="G24" s="58" t="str">
        <f t="shared" si="1"/>
        <v xml:space="preserve"> </v>
      </c>
      <c r="H24" s="58"/>
      <c r="J24" s="35"/>
      <c r="K24" s="35"/>
    </row>
    <row r="25" spans="2:11" ht="30" x14ac:dyDescent="0.25">
      <c r="B25" s="30" t="s">
        <v>469</v>
      </c>
      <c r="C25" s="30" t="s">
        <v>468</v>
      </c>
      <c r="D25" s="31">
        <v>100</v>
      </c>
      <c r="E25" s="58" t="str">
        <f t="shared" si="0"/>
        <v>X</v>
      </c>
      <c r="F25" s="58"/>
      <c r="G25" s="58" t="str">
        <f t="shared" si="1"/>
        <v xml:space="preserve"> </v>
      </c>
      <c r="H25" s="58"/>
      <c r="J25" s="35"/>
      <c r="K25" s="35"/>
    </row>
    <row r="26" spans="2:11" ht="30" x14ac:dyDescent="0.25">
      <c r="B26" s="30" t="s">
        <v>483</v>
      </c>
      <c r="C26" s="30" t="s">
        <v>482</v>
      </c>
      <c r="D26" s="31">
        <v>403</v>
      </c>
      <c r="E26" s="58" t="str">
        <f t="shared" si="0"/>
        <v>X</v>
      </c>
      <c r="F26" s="58"/>
      <c r="G26" s="58" t="str">
        <f t="shared" si="1"/>
        <v xml:space="preserve"> </v>
      </c>
      <c r="H26" s="58"/>
      <c r="J26" s="35"/>
      <c r="K26" s="35"/>
    </row>
    <row r="27" spans="2:11" ht="30" x14ac:dyDescent="0.25">
      <c r="B27" s="30" t="s">
        <v>467</v>
      </c>
      <c r="C27" s="30" t="s">
        <v>466</v>
      </c>
      <c r="D27" s="31">
        <v>365</v>
      </c>
      <c r="E27" s="58" t="str">
        <f t="shared" si="0"/>
        <v>X</v>
      </c>
      <c r="F27" s="58"/>
      <c r="G27" s="58" t="str">
        <f t="shared" si="1"/>
        <v xml:space="preserve"> </v>
      </c>
      <c r="H27" s="58"/>
      <c r="J27" s="35"/>
      <c r="K27" s="35"/>
    </row>
    <row r="28" spans="2:11" ht="30" x14ac:dyDescent="0.25">
      <c r="B28" s="30" t="s">
        <v>477</v>
      </c>
      <c r="C28" s="30" t="s">
        <v>476</v>
      </c>
      <c r="D28" s="31">
        <v>169</v>
      </c>
      <c r="E28" s="58" t="str">
        <f t="shared" si="0"/>
        <v>X</v>
      </c>
      <c r="F28" s="58"/>
      <c r="G28" s="58" t="str">
        <f t="shared" si="1"/>
        <v xml:space="preserve"> </v>
      </c>
      <c r="H28" s="58"/>
      <c r="J28" s="35"/>
      <c r="K28" s="35"/>
    </row>
    <row r="29" spans="2:11" x14ac:dyDescent="0.25">
      <c r="B29" s="30" t="s">
        <v>479</v>
      </c>
      <c r="C29" s="30" t="s">
        <v>478</v>
      </c>
      <c r="D29" s="31">
        <v>100</v>
      </c>
      <c r="E29" s="58" t="str">
        <f t="shared" si="0"/>
        <v>X</v>
      </c>
      <c r="F29" s="58"/>
      <c r="G29" s="58" t="str">
        <f t="shared" si="1"/>
        <v xml:space="preserve"> </v>
      </c>
      <c r="H29" s="58"/>
      <c r="J29" s="35"/>
      <c r="K29" s="35"/>
    </row>
    <row r="30" spans="2:11" ht="30" x14ac:dyDescent="0.25">
      <c r="B30" s="30" t="s">
        <v>489</v>
      </c>
      <c r="C30" s="30" t="s">
        <v>488</v>
      </c>
      <c r="D30" s="31">
        <v>100</v>
      </c>
      <c r="E30" s="58" t="str">
        <f t="shared" si="0"/>
        <v>X</v>
      </c>
      <c r="F30" s="58"/>
      <c r="G30" s="58" t="str">
        <f t="shared" si="1"/>
        <v xml:space="preserve"> </v>
      </c>
      <c r="H30" s="58"/>
      <c r="J30" s="35"/>
      <c r="K30" s="35"/>
    </row>
    <row r="31" spans="2:11" x14ac:dyDescent="0.25">
      <c r="B31" s="40" t="s">
        <v>942</v>
      </c>
      <c r="C31" s="40"/>
      <c r="D31" s="44">
        <f>SUM(D2:D30)</f>
        <v>11148</v>
      </c>
      <c r="E31" s="61"/>
      <c r="F31" s="59"/>
      <c r="G31" s="59"/>
      <c r="H31" s="59"/>
      <c r="J31" s="35"/>
      <c r="K31" s="35"/>
    </row>
  </sheetData>
  <sortState ref="B2:I31">
    <sortCondition ref="C2:C31"/>
    <sortCondition ref="B2:B3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pane ySplit="1" topLeftCell="A2" activePane="bottomLeft" state="frozen"/>
      <selection activeCell="J22" sqref="J22"/>
      <selection pane="bottomLeft"/>
    </sheetView>
  </sheetViews>
  <sheetFormatPr defaultRowHeight="15" x14ac:dyDescent="0.25"/>
  <cols>
    <col min="2" max="2" width="45.28515625" style="33" customWidth="1"/>
    <col min="3" max="3" width="35.7109375" style="33" customWidth="1"/>
    <col min="4" max="4" width="16.5703125" style="33" customWidth="1"/>
    <col min="5" max="8" width="9.140625" style="64"/>
  </cols>
  <sheetData>
    <row r="1" spans="1:8" ht="45" x14ac:dyDescent="0.25">
      <c r="A1" s="89" t="s">
        <v>957</v>
      </c>
      <c r="B1" s="36" t="s">
        <v>1</v>
      </c>
      <c r="C1" s="36" t="s">
        <v>2</v>
      </c>
      <c r="D1" s="37" t="s">
        <v>3</v>
      </c>
      <c r="E1" s="56" t="s">
        <v>4</v>
      </c>
      <c r="F1" s="56" t="s">
        <v>5</v>
      </c>
      <c r="G1" s="56" t="s">
        <v>6</v>
      </c>
      <c r="H1" s="56" t="s">
        <v>7</v>
      </c>
    </row>
    <row r="2" spans="1:8" ht="30" x14ac:dyDescent="0.25">
      <c r="B2" s="3" t="s">
        <v>601</v>
      </c>
      <c r="C2" s="3" t="s">
        <v>600</v>
      </c>
      <c r="D2" s="2">
        <v>253283</v>
      </c>
      <c r="E2" s="58" t="str">
        <f>IF(D2&lt;10000.01,"X","")</f>
        <v/>
      </c>
      <c r="F2" s="58" t="str">
        <f>IF(D2&lt;50000.01,"X","")</f>
        <v/>
      </c>
      <c r="G2" s="58" t="str">
        <f>IF(D2&gt;50000,"X"," ")</f>
        <v>X</v>
      </c>
      <c r="H2" s="58"/>
    </row>
    <row r="3" spans="1:8" ht="30" x14ac:dyDescent="0.25">
      <c r="B3" s="3" t="s">
        <v>598</v>
      </c>
      <c r="C3" s="3" t="s">
        <v>40</v>
      </c>
      <c r="D3" s="2">
        <v>302025</v>
      </c>
      <c r="E3" s="58" t="str">
        <f>IF(D3&lt;10000.01,"X","")</f>
        <v/>
      </c>
      <c r="F3" s="58" t="str">
        <f>IF(D3&lt;50000.01,"X","")</f>
        <v/>
      </c>
      <c r="G3" s="58" t="str">
        <f>IF(D3&gt;50000,"X"," ")</f>
        <v>X</v>
      </c>
      <c r="H3" s="58"/>
    </row>
    <row r="4" spans="1:8" ht="30" x14ac:dyDescent="0.25">
      <c r="B4" s="3" t="s">
        <v>603</v>
      </c>
      <c r="C4" s="3" t="s">
        <v>24</v>
      </c>
      <c r="D4" s="2">
        <v>217945</v>
      </c>
      <c r="E4" s="58" t="str">
        <f>IF(D4&lt;10000.01,"X","")</f>
        <v/>
      </c>
      <c r="F4" s="58" t="str">
        <f>IF(D4&lt;50000.01,"X","")</f>
        <v/>
      </c>
      <c r="G4" s="58" t="str">
        <f>IF(D4&gt;50000,"X"," ")</f>
        <v>X</v>
      </c>
      <c r="H4" s="58"/>
    </row>
    <row r="5" spans="1:8" ht="30" x14ac:dyDescent="0.25">
      <c r="B5" s="3" t="s">
        <v>617</v>
      </c>
      <c r="C5" s="3" t="s">
        <v>616</v>
      </c>
      <c r="D5" s="2">
        <v>615329</v>
      </c>
      <c r="E5" s="58" t="str">
        <f>IF(D5&lt;10000.01,"X","")</f>
        <v/>
      </c>
      <c r="F5" s="58" t="str">
        <f>IF(D5&lt;50000.01,"X","")</f>
        <v/>
      </c>
      <c r="G5" s="58" t="str">
        <f>IF(D5&gt;50000,"X"," ")</f>
        <v>X</v>
      </c>
      <c r="H5" s="58"/>
    </row>
    <row r="6" spans="1:8" x14ac:dyDescent="0.25">
      <c r="B6" s="4" t="s">
        <v>942</v>
      </c>
      <c r="C6" s="4"/>
      <c r="D6" s="44">
        <f>SUM(D2:D5)</f>
        <v>1388582</v>
      </c>
      <c r="E6" s="61"/>
      <c r="F6" s="59"/>
      <c r="G6" s="59"/>
      <c r="H6" s="59"/>
    </row>
  </sheetData>
  <sortState ref="B2:H6">
    <sortCondition ref="C2:C6"/>
    <sortCondition ref="B2:B6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pane ySplit="1" topLeftCell="A2" activePane="bottomLeft" state="frozen"/>
      <selection activeCell="J22" sqref="J22"/>
      <selection pane="bottomLeft" activeCell="K13" sqref="K13"/>
    </sheetView>
  </sheetViews>
  <sheetFormatPr defaultRowHeight="15" x14ac:dyDescent="0.25"/>
  <cols>
    <col min="1" max="1" width="6.42578125" customWidth="1"/>
    <col min="2" max="2" width="46.5703125" style="34" customWidth="1"/>
    <col min="3" max="3" width="32.85546875" style="34" customWidth="1"/>
    <col min="4" max="4" width="18.5703125" style="29" customWidth="1"/>
    <col min="5" max="6" width="8.7109375" style="64"/>
    <col min="7" max="7" width="15.42578125" style="64" customWidth="1"/>
    <col min="8" max="8" width="23.140625" style="60" customWidth="1"/>
  </cols>
  <sheetData>
    <row r="1" spans="1:9" ht="45" x14ac:dyDescent="0.25">
      <c r="A1" s="90" t="s">
        <v>945</v>
      </c>
      <c r="B1" s="39" t="s">
        <v>1</v>
      </c>
      <c r="C1" s="39" t="s">
        <v>2</v>
      </c>
      <c r="D1" s="36" t="s">
        <v>944</v>
      </c>
      <c r="E1" s="84" t="s">
        <v>4</v>
      </c>
      <c r="F1" s="84" t="s">
        <v>5</v>
      </c>
      <c r="G1" s="56" t="s">
        <v>6</v>
      </c>
      <c r="H1" s="56" t="s">
        <v>7</v>
      </c>
      <c r="I1" s="33"/>
    </row>
    <row r="2" spans="1:9" x14ac:dyDescent="0.25">
      <c r="A2" s="33"/>
      <c r="B2" s="30" t="s">
        <v>683</v>
      </c>
      <c r="C2" s="30" t="s">
        <v>24</v>
      </c>
      <c r="D2" s="49">
        <v>10000</v>
      </c>
      <c r="E2" s="85"/>
      <c r="F2" s="85" t="s">
        <v>953</v>
      </c>
      <c r="G2" s="58"/>
      <c r="H2" s="58"/>
      <c r="I2" s="33"/>
    </row>
    <row r="3" spans="1:9" x14ac:dyDescent="0.25">
      <c r="A3" s="33"/>
      <c r="B3" s="30" t="s">
        <v>683</v>
      </c>
      <c r="C3" s="30" t="s">
        <v>24</v>
      </c>
      <c r="D3" s="49">
        <v>10000</v>
      </c>
      <c r="E3" s="85"/>
      <c r="F3" s="85" t="s">
        <v>953</v>
      </c>
      <c r="G3" s="58"/>
      <c r="H3" s="58"/>
      <c r="I3" s="33"/>
    </row>
    <row r="4" spans="1:9" x14ac:dyDescent="0.25">
      <c r="A4" s="33"/>
      <c r="B4" s="30" t="s">
        <v>683</v>
      </c>
      <c r="C4" s="30" t="s">
        <v>24</v>
      </c>
      <c r="D4" s="49">
        <v>10000</v>
      </c>
      <c r="E4" s="85"/>
      <c r="F4" s="85" t="s">
        <v>953</v>
      </c>
      <c r="G4" s="58"/>
      <c r="H4" s="58"/>
      <c r="I4" s="33"/>
    </row>
    <row r="5" spans="1:9" x14ac:dyDescent="0.25">
      <c r="A5" s="33"/>
      <c r="B5" s="30" t="s">
        <v>683</v>
      </c>
      <c r="C5" s="30" t="s">
        <v>24</v>
      </c>
      <c r="D5" s="49">
        <v>15222</v>
      </c>
      <c r="E5" s="85"/>
      <c r="F5" s="85" t="s">
        <v>953</v>
      </c>
      <c r="G5" s="58"/>
      <c r="H5" s="58"/>
      <c r="I5" s="33"/>
    </row>
    <row r="6" spans="1:9" x14ac:dyDescent="0.25">
      <c r="A6" s="33"/>
      <c r="B6" s="30" t="s">
        <v>683</v>
      </c>
      <c r="C6" s="30" t="s">
        <v>24</v>
      </c>
      <c r="D6" s="49">
        <v>25000</v>
      </c>
      <c r="E6" s="85"/>
      <c r="F6" s="85" t="s">
        <v>953</v>
      </c>
      <c r="G6" s="58"/>
      <c r="H6" s="58"/>
      <c r="I6" s="33"/>
    </row>
    <row r="7" spans="1:9" x14ac:dyDescent="0.25">
      <c r="A7" s="33"/>
      <c r="B7" s="30" t="s">
        <v>683</v>
      </c>
      <c r="C7" s="30" t="s">
        <v>24</v>
      </c>
      <c r="D7" s="49">
        <v>10000</v>
      </c>
      <c r="E7" s="85"/>
      <c r="F7" s="85" t="s">
        <v>953</v>
      </c>
      <c r="G7" s="58"/>
      <c r="H7" s="58"/>
      <c r="I7" s="33"/>
    </row>
    <row r="8" spans="1:9" x14ac:dyDescent="0.25">
      <c r="A8" s="33"/>
      <c r="B8" s="30" t="s">
        <v>683</v>
      </c>
      <c r="C8" s="30" t="s">
        <v>24</v>
      </c>
      <c r="D8" s="49">
        <v>10000</v>
      </c>
      <c r="E8" s="85"/>
      <c r="F8" s="85" t="s">
        <v>953</v>
      </c>
      <c r="G8" s="58"/>
      <c r="H8" s="58"/>
      <c r="I8" s="33"/>
    </row>
    <row r="9" spans="1:9" x14ac:dyDescent="0.25">
      <c r="A9" s="33"/>
      <c r="B9" s="30" t="s">
        <v>683</v>
      </c>
      <c r="C9" s="30" t="s">
        <v>24</v>
      </c>
      <c r="D9" s="49">
        <v>10000</v>
      </c>
      <c r="E9" s="85"/>
      <c r="F9" s="85" t="s">
        <v>953</v>
      </c>
      <c r="G9" s="58"/>
      <c r="H9" s="58"/>
      <c r="I9" s="33"/>
    </row>
    <row r="10" spans="1:9" x14ac:dyDescent="0.25">
      <c r="A10" s="33"/>
      <c r="B10" s="30" t="s">
        <v>683</v>
      </c>
      <c r="C10" s="30" t="s">
        <v>24</v>
      </c>
      <c r="D10" s="49">
        <v>19965</v>
      </c>
      <c r="E10" s="85"/>
      <c r="F10" s="85" t="s">
        <v>953</v>
      </c>
      <c r="G10" s="58"/>
      <c r="H10" s="58"/>
      <c r="I10" s="33"/>
    </row>
    <row r="11" spans="1:9" x14ac:dyDescent="0.25">
      <c r="A11" s="33"/>
      <c r="B11" s="30" t="s">
        <v>683</v>
      </c>
      <c r="C11" s="30" t="s">
        <v>24</v>
      </c>
      <c r="D11" s="49">
        <v>10000</v>
      </c>
      <c r="E11" s="85"/>
      <c r="F11" s="85" t="s">
        <v>953</v>
      </c>
      <c r="G11" s="58"/>
      <c r="H11" s="58"/>
      <c r="I11" s="33"/>
    </row>
    <row r="12" spans="1:9" x14ac:dyDescent="0.25">
      <c r="A12" s="33"/>
      <c r="B12" s="30" t="s">
        <v>683</v>
      </c>
      <c r="C12" s="30" t="s">
        <v>24</v>
      </c>
      <c r="D12" s="49">
        <v>10000</v>
      </c>
      <c r="E12" s="85"/>
      <c r="F12" s="85" t="s">
        <v>953</v>
      </c>
      <c r="G12" s="58"/>
      <c r="H12" s="58"/>
      <c r="I12" s="33"/>
    </row>
    <row r="13" spans="1:9" x14ac:dyDescent="0.25">
      <c r="A13" s="33"/>
      <c r="B13" s="30" t="s">
        <v>683</v>
      </c>
      <c r="C13" s="30" t="s">
        <v>24</v>
      </c>
      <c r="D13" s="49">
        <v>20000</v>
      </c>
      <c r="E13" s="85"/>
      <c r="F13" s="85" t="s">
        <v>953</v>
      </c>
      <c r="G13" s="58"/>
      <c r="H13" s="58"/>
      <c r="I13" s="33"/>
    </row>
    <row r="14" spans="1:9" x14ac:dyDescent="0.25">
      <c r="A14" s="33"/>
      <c r="B14" s="30" t="s">
        <v>683</v>
      </c>
      <c r="C14" s="30" t="s">
        <v>24</v>
      </c>
      <c r="D14" s="49">
        <v>19602</v>
      </c>
      <c r="E14" s="85"/>
      <c r="F14" s="85" t="s">
        <v>953</v>
      </c>
      <c r="G14" s="58"/>
      <c r="H14" s="58"/>
      <c r="I14" s="33"/>
    </row>
    <row r="15" spans="1:9" x14ac:dyDescent="0.25">
      <c r="A15" s="33"/>
      <c r="B15" s="30" t="s">
        <v>683</v>
      </c>
      <c r="C15" s="30" t="s">
        <v>24</v>
      </c>
      <c r="D15" s="49">
        <v>10000</v>
      </c>
      <c r="E15" s="85"/>
      <c r="F15" s="85" t="s">
        <v>953</v>
      </c>
      <c r="G15" s="58"/>
      <c r="H15" s="58"/>
      <c r="I15" s="33"/>
    </row>
    <row r="16" spans="1:9" x14ac:dyDescent="0.25">
      <c r="A16" s="33"/>
      <c r="B16" s="30" t="s">
        <v>683</v>
      </c>
      <c r="C16" s="30" t="s">
        <v>24</v>
      </c>
      <c r="D16" s="49">
        <v>10000</v>
      </c>
      <c r="E16" s="85"/>
      <c r="F16" s="85" t="s">
        <v>953</v>
      </c>
      <c r="G16" s="58"/>
      <c r="H16" s="58"/>
      <c r="I16" s="33"/>
    </row>
    <row r="17" spans="1:9" ht="30" x14ac:dyDescent="0.25">
      <c r="A17" s="33"/>
      <c r="B17" s="30" t="s">
        <v>733</v>
      </c>
      <c r="C17" s="30" t="s">
        <v>726</v>
      </c>
      <c r="D17" s="49">
        <v>150000</v>
      </c>
      <c r="E17" s="85"/>
      <c r="F17" s="85"/>
      <c r="G17" s="58" t="s">
        <v>953</v>
      </c>
      <c r="H17" s="58"/>
      <c r="I17" s="33"/>
    </row>
    <row r="18" spans="1:9" ht="45" x14ac:dyDescent="0.25">
      <c r="A18" s="33"/>
      <c r="B18" s="30" t="s">
        <v>731</v>
      </c>
      <c r="C18" s="30" t="s">
        <v>726</v>
      </c>
      <c r="D18" s="49">
        <v>165000</v>
      </c>
      <c r="E18" s="85"/>
      <c r="F18" s="85"/>
      <c r="G18" s="58" t="s">
        <v>953</v>
      </c>
      <c r="H18" s="58"/>
      <c r="I18" s="33"/>
    </row>
    <row r="19" spans="1:9" ht="30" x14ac:dyDescent="0.25">
      <c r="A19" s="33"/>
      <c r="B19" s="30" t="s">
        <v>727</v>
      </c>
      <c r="C19" s="30" t="s">
        <v>726</v>
      </c>
      <c r="D19" s="49">
        <v>15000</v>
      </c>
      <c r="E19" s="85"/>
      <c r="F19" s="85"/>
      <c r="G19" s="58" t="s">
        <v>953</v>
      </c>
      <c r="H19" s="58"/>
      <c r="I19" s="33"/>
    </row>
    <row r="20" spans="1:9" ht="30" x14ac:dyDescent="0.25">
      <c r="A20" s="33"/>
      <c r="B20" s="30" t="s">
        <v>729</v>
      </c>
      <c r="C20" s="30" t="s">
        <v>726</v>
      </c>
      <c r="D20" s="49">
        <v>60000</v>
      </c>
      <c r="E20" s="85"/>
      <c r="F20" s="85"/>
      <c r="G20" s="58" t="s">
        <v>953</v>
      </c>
      <c r="H20" s="58"/>
      <c r="I20" s="33"/>
    </row>
    <row r="21" spans="1:9" ht="45" x14ac:dyDescent="0.25">
      <c r="A21" s="33"/>
      <c r="B21" s="30" t="s">
        <v>737</v>
      </c>
      <c r="C21" s="30" t="s">
        <v>736</v>
      </c>
      <c r="D21" s="49">
        <v>105000</v>
      </c>
      <c r="E21" s="96"/>
      <c r="F21" s="85"/>
      <c r="G21" s="58" t="s">
        <v>953</v>
      </c>
      <c r="H21" s="58"/>
      <c r="I21" s="33"/>
    </row>
    <row r="22" spans="1:9" x14ac:dyDescent="0.25">
      <c r="A22" s="33"/>
      <c r="B22" s="40" t="s">
        <v>942</v>
      </c>
      <c r="C22" s="40"/>
      <c r="D22" s="44">
        <f>SUM(D2:D21)</f>
        <v>694789</v>
      </c>
      <c r="E22" s="59"/>
      <c r="F22" s="59"/>
      <c r="G22" s="59"/>
      <c r="H22" s="59"/>
      <c r="I22" s="33"/>
    </row>
    <row r="23" spans="1:9" x14ac:dyDescent="0.25">
      <c r="A23" s="33"/>
      <c r="B23" s="41"/>
      <c r="C23" s="41"/>
      <c r="D23" s="33"/>
      <c r="H23" s="64"/>
      <c r="I23" s="33"/>
    </row>
    <row r="24" spans="1:9" x14ac:dyDescent="0.25">
      <c r="A24" s="33"/>
      <c r="B24" s="41"/>
      <c r="C24" s="41"/>
      <c r="D24" s="33"/>
      <c r="H24" s="64"/>
      <c r="I24" s="33"/>
    </row>
  </sheetData>
  <sortState ref="B2:I24">
    <sortCondition ref="C2:C24"/>
    <sortCondition ref="B2:B24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pane ySplit="1" topLeftCell="A2" activePane="bottomLeft" state="frozen"/>
      <selection activeCell="J22" sqref="J22"/>
      <selection pane="bottomLeft" activeCell="D24" sqref="D24"/>
    </sheetView>
  </sheetViews>
  <sheetFormatPr defaultRowHeight="15" x14ac:dyDescent="0.25"/>
  <cols>
    <col min="2" max="2" width="47.5703125" style="33" customWidth="1"/>
    <col min="3" max="3" width="35.85546875" customWidth="1"/>
    <col min="4" max="4" width="21" customWidth="1"/>
    <col min="5" max="8" width="9.140625" style="60"/>
  </cols>
  <sheetData>
    <row r="1" spans="1:13" ht="45" x14ac:dyDescent="0.25">
      <c r="A1" s="91" t="s">
        <v>958</v>
      </c>
      <c r="B1" s="39" t="s">
        <v>1</v>
      </c>
      <c r="C1" s="39" t="s">
        <v>2</v>
      </c>
      <c r="D1" s="37" t="s">
        <v>944</v>
      </c>
      <c r="E1" s="56" t="s">
        <v>4</v>
      </c>
      <c r="F1" s="56" t="s">
        <v>5</v>
      </c>
      <c r="G1" s="56" t="s">
        <v>6</v>
      </c>
      <c r="H1" s="56" t="s">
        <v>7</v>
      </c>
      <c r="I1" s="29"/>
      <c r="J1" s="29"/>
      <c r="K1" s="29"/>
      <c r="L1" s="29"/>
      <c r="M1" s="29"/>
    </row>
    <row r="2" spans="1:13" ht="30" x14ac:dyDescent="0.25">
      <c r="A2" s="33"/>
      <c r="B2" s="30" t="s">
        <v>956</v>
      </c>
      <c r="C2" s="30" t="s">
        <v>655</v>
      </c>
      <c r="D2" s="31">
        <v>2500</v>
      </c>
      <c r="E2" s="58" t="str">
        <f t="shared" ref="E2:E15" si="0">IF(D2&lt;10000.01,"X","")</f>
        <v>X</v>
      </c>
      <c r="F2" s="58"/>
      <c r="G2" s="58" t="str">
        <f t="shared" ref="G2:G15" si="1">IF(D2&gt;50000,"X"," ")</f>
        <v xml:space="preserve"> </v>
      </c>
      <c r="H2" s="58"/>
      <c r="I2" s="33"/>
      <c r="J2" s="33"/>
      <c r="K2" s="29"/>
      <c r="L2" s="29"/>
      <c r="M2" s="29"/>
    </row>
    <row r="3" spans="1:13" ht="30" x14ac:dyDescent="0.25">
      <c r="A3" s="33"/>
      <c r="B3" s="30" t="s">
        <v>801</v>
      </c>
      <c r="C3" s="30" t="s">
        <v>800</v>
      </c>
      <c r="D3" s="31">
        <v>20000</v>
      </c>
      <c r="E3" s="58" t="str">
        <f t="shared" si="0"/>
        <v/>
      </c>
      <c r="F3" s="58" t="str">
        <f>IF(D3&lt;50000.01,"X","")</f>
        <v>X</v>
      </c>
      <c r="G3" s="58" t="str">
        <f t="shared" si="1"/>
        <v xml:space="preserve"> </v>
      </c>
      <c r="H3" s="58"/>
      <c r="I3" s="33"/>
      <c r="J3" s="33"/>
      <c r="K3" s="29"/>
      <c r="L3" s="29"/>
      <c r="M3" s="29"/>
    </row>
    <row r="4" spans="1:13" ht="30" x14ac:dyDescent="0.25">
      <c r="A4" s="33"/>
      <c r="B4" s="30" t="s">
        <v>792</v>
      </c>
      <c r="C4" s="30" t="s">
        <v>791</v>
      </c>
      <c r="D4" s="31">
        <v>3500</v>
      </c>
      <c r="E4" s="58" t="str">
        <f t="shared" si="0"/>
        <v>X</v>
      </c>
      <c r="F4" s="58"/>
      <c r="G4" s="58" t="str">
        <f t="shared" si="1"/>
        <v xml:space="preserve"> </v>
      </c>
      <c r="H4" s="58"/>
      <c r="I4" s="33"/>
      <c r="J4" s="33"/>
      <c r="K4" s="29"/>
      <c r="L4" s="29"/>
      <c r="M4" s="29"/>
    </row>
    <row r="5" spans="1:13" x14ac:dyDescent="0.25">
      <c r="A5" s="33"/>
      <c r="B5" s="30" t="s">
        <v>650</v>
      </c>
      <c r="C5" s="30" t="s">
        <v>649</v>
      </c>
      <c r="D5" s="31">
        <v>1000</v>
      </c>
      <c r="E5" s="58" t="str">
        <f t="shared" si="0"/>
        <v>X</v>
      </c>
      <c r="F5" s="58"/>
      <c r="G5" s="58" t="str">
        <f t="shared" si="1"/>
        <v xml:space="preserve"> </v>
      </c>
      <c r="H5" s="58"/>
      <c r="I5" s="33"/>
      <c r="J5" s="33"/>
      <c r="K5" s="29"/>
      <c r="L5" s="29"/>
      <c r="M5" s="29"/>
    </row>
    <row r="6" spans="1:13" ht="30" x14ac:dyDescent="0.25">
      <c r="A6" s="33"/>
      <c r="B6" s="30" t="s">
        <v>629</v>
      </c>
      <c r="C6" s="30" t="s">
        <v>628</v>
      </c>
      <c r="D6" s="31">
        <v>3500</v>
      </c>
      <c r="E6" s="58" t="str">
        <f t="shared" si="0"/>
        <v>X</v>
      </c>
      <c r="F6" s="58"/>
      <c r="G6" s="58" t="str">
        <f t="shared" si="1"/>
        <v xml:space="preserve"> </v>
      </c>
      <c r="H6" s="58"/>
      <c r="I6" s="33"/>
      <c r="J6" s="33"/>
      <c r="K6" s="29"/>
      <c r="L6" s="29"/>
      <c r="M6" s="29"/>
    </row>
    <row r="7" spans="1:13" x14ac:dyDescent="0.25">
      <c r="A7" s="33"/>
      <c r="B7" s="81" t="s">
        <v>433</v>
      </c>
      <c r="C7" s="82" t="s">
        <v>432</v>
      </c>
      <c r="D7" s="83">
        <v>3500</v>
      </c>
      <c r="E7" s="77" t="str">
        <f t="shared" si="0"/>
        <v>X</v>
      </c>
      <c r="F7" s="77"/>
      <c r="G7" s="77" t="str">
        <f t="shared" si="1"/>
        <v xml:space="preserve"> </v>
      </c>
      <c r="H7" s="77"/>
      <c r="I7" s="33"/>
      <c r="J7" s="33"/>
      <c r="K7" s="29"/>
      <c r="L7" s="29"/>
      <c r="M7" s="29"/>
    </row>
    <row r="8" spans="1:13" x14ac:dyDescent="0.25">
      <c r="A8" s="33"/>
      <c r="B8" s="30" t="s">
        <v>647</v>
      </c>
      <c r="C8" s="30" t="s">
        <v>646</v>
      </c>
      <c r="D8" s="31">
        <v>1500</v>
      </c>
      <c r="E8" s="58" t="str">
        <f t="shared" si="0"/>
        <v>X</v>
      </c>
      <c r="F8" s="58"/>
      <c r="G8" s="58" t="str">
        <f t="shared" si="1"/>
        <v xml:space="preserve"> </v>
      </c>
      <c r="H8" s="58"/>
      <c r="I8" s="33"/>
      <c r="J8" s="33"/>
      <c r="K8" s="29"/>
      <c r="L8" s="29"/>
      <c r="M8" s="29"/>
    </row>
    <row r="9" spans="1:13" ht="30" x14ac:dyDescent="0.25">
      <c r="A9" s="33"/>
      <c r="B9" s="42" t="s">
        <v>442</v>
      </c>
      <c r="C9" s="30" t="s">
        <v>441</v>
      </c>
      <c r="D9" s="31">
        <v>5000</v>
      </c>
      <c r="E9" s="58" t="str">
        <f t="shared" si="0"/>
        <v>X</v>
      </c>
      <c r="F9" s="58"/>
      <c r="G9" s="58" t="str">
        <f t="shared" si="1"/>
        <v xml:space="preserve"> </v>
      </c>
      <c r="H9" s="58"/>
      <c r="I9" s="33"/>
      <c r="J9" s="33"/>
      <c r="K9" s="29"/>
      <c r="L9" s="29"/>
      <c r="M9" s="29"/>
    </row>
    <row r="10" spans="1:13" ht="30" x14ac:dyDescent="0.25">
      <c r="A10" s="33"/>
      <c r="B10" s="42" t="s">
        <v>436</v>
      </c>
      <c r="C10" s="30" t="s">
        <v>435</v>
      </c>
      <c r="D10" s="31">
        <v>5000</v>
      </c>
      <c r="E10" s="58" t="str">
        <f t="shared" si="0"/>
        <v>X</v>
      </c>
      <c r="F10" s="58"/>
      <c r="G10" s="58" t="str">
        <f t="shared" si="1"/>
        <v xml:space="preserve"> </v>
      </c>
      <c r="H10" s="58"/>
      <c r="I10" s="33"/>
      <c r="J10" s="33"/>
      <c r="K10" s="29"/>
      <c r="L10" s="29"/>
      <c r="M10" s="29"/>
    </row>
    <row r="11" spans="1:13" ht="30" x14ac:dyDescent="0.25">
      <c r="A11" s="33"/>
      <c r="B11" s="30" t="s">
        <v>795</v>
      </c>
      <c r="C11" s="30" t="s">
        <v>794</v>
      </c>
      <c r="D11" s="31">
        <v>1500</v>
      </c>
      <c r="E11" s="58" t="str">
        <f t="shared" si="0"/>
        <v>X</v>
      </c>
      <c r="F11" s="58"/>
      <c r="G11" s="58" t="str">
        <f t="shared" si="1"/>
        <v xml:space="preserve"> </v>
      </c>
      <c r="H11" s="58"/>
      <c r="I11" s="33"/>
      <c r="J11" s="33"/>
      <c r="K11" s="29"/>
      <c r="L11" s="29"/>
      <c r="M11" s="29"/>
    </row>
    <row r="12" spans="1:13" ht="30" x14ac:dyDescent="0.25">
      <c r="A12" s="33"/>
      <c r="B12" s="30" t="s">
        <v>798</v>
      </c>
      <c r="C12" s="30" t="s">
        <v>797</v>
      </c>
      <c r="D12" s="31">
        <v>2350</v>
      </c>
      <c r="E12" s="58" t="str">
        <f t="shared" si="0"/>
        <v>X</v>
      </c>
      <c r="F12" s="58"/>
      <c r="G12" s="58" t="str">
        <f t="shared" si="1"/>
        <v xml:space="preserve"> </v>
      </c>
      <c r="H12" s="58"/>
      <c r="I12" s="33"/>
      <c r="J12" s="33"/>
      <c r="K12" s="29"/>
      <c r="L12" s="29"/>
      <c r="M12" s="29"/>
    </row>
    <row r="13" spans="1:13" x14ac:dyDescent="0.25">
      <c r="A13" s="33"/>
      <c r="B13" s="42" t="s">
        <v>439</v>
      </c>
      <c r="C13" s="30" t="s">
        <v>438</v>
      </c>
      <c r="D13" s="31">
        <v>5985</v>
      </c>
      <c r="E13" s="58" t="str">
        <f t="shared" si="0"/>
        <v>X</v>
      </c>
      <c r="F13" s="58"/>
      <c r="G13" s="58" t="str">
        <f t="shared" si="1"/>
        <v xml:space="preserve"> </v>
      </c>
      <c r="H13" s="58"/>
      <c r="I13" s="33"/>
      <c r="J13" s="33"/>
      <c r="K13" s="29"/>
      <c r="L13" s="29"/>
      <c r="M13" s="29"/>
    </row>
    <row r="14" spans="1:13" x14ac:dyDescent="0.25">
      <c r="A14" s="33"/>
      <c r="B14" s="42" t="s">
        <v>445</v>
      </c>
      <c r="C14" s="30" t="s">
        <v>444</v>
      </c>
      <c r="D14" s="31">
        <v>1300</v>
      </c>
      <c r="E14" s="58" t="str">
        <f t="shared" si="0"/>
        <v>X</v>
      </c>
      <c r="F14" s="58"/>
      <c r="G14" s="58" t="str">
        <f t="shared" si="1"/>
        <v xml:space="preserve"> </v>
      </c>
      <c r="H14" s="58"/>
      <c r="I14" s="33"/>
      <c r="J14" s="33"/>
      <c r="K14" s="29"/>
      <c r="L14" s="29"/>
      <c r="M14" s="29"/>
    </row>
    <row r="15" spans="1:13" x14ac:dyDescent="0.25">
      <c r="A15" s="33"/>
      <c r="B15" s="30" t="s">
        <v>653</v>
      </c>
      <c r="C15" s="30" t="s">
        <v>652</v>
      </c>
      <c r="D15" s="31">
        <v>1000</v>
      </c>
      <c r="E15" s="58" t="str">
        <f t="shared" si="0"/>
        <v>X</v>
      </c>
      <c r="F15" s="58"/>
      <c r="G15" s="58" t="str">
        <f t="shared" si="1"/>
        <v xml:space="preserve"> </v>
      </c>
      <c r="H15" s="58"/>
      <c r="I15" s="33"/>
      <c r="J15" s="33"/>
      <c r="K15" s="29"/>
      <c r="L15" s="29"/>
      <c r="M15" s="29"/>
    </row>
    <row r="16" spans="1:13" x14ac:dyDescent="0.25">
      <c r="A16" s="33"/>
      <c r="B16" s="40" t="s">
        <v>942</v>
      </c>
      <c r="C16" s="40"/>
      <c r="D16" s="44">
        <f>SUM(D2:D15)</f>
        <v>57635</v>
      </c>
      <c r="E16" s="61"/>
      <c r="F16" s="59"/>
      <c r="G16" s="59"/>
      <c r="H16" s="59"/>
      <c r="I16" s="33"/>
      <c r="J16" s="33"/>
      <c r="K16" s="29"/>
      <c r="L16" s="29"/>
      <c r="M16" s="29"/>
    </row>
    <row r="17" spans="1:13" x14ac:dyDescent="0.25">
      <c r="A17" s="33"/>
      <c r="C17" s="33"/>
      <c r="D17" s="33"/>
      <c r="E17" s="64"/>
      <c r="F17" s="64"/>
      <c r="G17" s="64"/>
      <c r="H17" s="64"/>
      <c r="I17" s="33"/>
      <c r="J17" s="33"/>
      <c r="K17" s="29"/>
      <c r="L17" s="29"/>
      <c r="M17" s="29"/>
    </row>
    <row r="18" spans="1:13" x14ac:dyDescent="0.25">
      <c r="A18" s="33"/>
      <c r="C18" s="33"/>
      <c r="D18" s="33"/>
      <c r="E18" s="64"/>
      <c r="F18" s="64"/>
      <c r="G18" s="64"/>
      <c r="H18" s="64"/>
      <c r="I18" s="33"/>
      <c r="J18" s="33"/>
      <c r="K18" s="29"/>
      <c r="L18" s="29"/>
      <c r="M18" s="29"/>
    </row>
    <row r="19" spans="1:13" x14ac:dyDescent="0.25">
      <c r="A19" s="33"/>
      <c r="C19" s="33"/>
      <c r="D19" s="33"/>
      <c r="E19" s="64"/>
      <c r="F19" s="64"/>
      <c r="G19" s="64"/>
      <c r="H19" s="64"/>
      <c r="I19" s="33"/>
      <c r="J19" s="33"/>
      <c r="K19" s="29"/>
      <c r="L19" s="29"/>
      <c r="M19" s="29"/>
    </row>
    <row r="20" spans="1:13" x14ac:dyDescent="0.25">
      <c r="A20" s="33"/>
      <c r="C20" s="33"/>
      <c r="D20" s="33"/>
      <c r="E20" s="64"/>
      <c r="F20" s="64"/>
      <c r="G20" s="64"/>
      <c r="H20" s="64"/>
      <c r="I20" s="33"/>
      <c r="J20" s="33"/>
    </row>
    <row r="21" spans="1:13" x14ac:dyDescent="0.25">
      <c r="A21" s="33"/>
      <c r="I21" s="33"/>
      <c r="J21" s="33"/>
    </row>
  </sheetData>
  <sortState ref="B2:I18">
    <sortCondition ref="C2:C18"/>
    <sortCondition ref="B2:B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16</vt:i4>
      </vt:variant>
    </vt:vector>
  </HeadingPairs>
  <TitlesOfParts>
    <vt:vector size="16" baseType="lpstr">
      <vt:lpstr>Download</vt:lpstr>
      <vt:lpstr>Totaal</vt:lpstr>
      <vt:lpstr>H1</vt:lpstr>
      <vt:lpstr>H2</vt:lpstr>
      <vt:lpstr>H3</vt:lpstr>
      <vt:lpstr>H4</vt:lpstr>
      <vt:lpstr>H5</vt:lpstr>
      <vt:lpstr>H8</vt:lpstr>
      <vt:lpstr>H9</vt:lpstr>
      <vt:lpstr>H12</vt:lpstr>
      <vt:lpstr>H14</vt:lpstr>
      <vt:lpstr>H16</vt:lpstr>
      <vt:lpstr>H17</vt:lpstr>
      <vt:lpstr>H19</vt:lpstr>
      <vt:lpstr>SVNL</vt:lpstr>
      <vt:lpstr>SKNL</vt:lpstr>
    </vt:vector>
  </TitlesOfParts>
  <Company>Provincie Zeeland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Oppeneer, A. (Anoeska)</dc:creator>
  <cp:lastModifiedBy>Maas A. (Alex)</cp:lastModifiedBy>
  <dcterms:created xsi:type="dcterms:W3CDTF">2022-09-09T11:33:21Z</dcterms:created>
  <dcterms:modified xsi:type="dcterms:W3CDTF">2022-09-26T08:43:06Z</dcterms:modified>
</cp:coreProperties>
</file>